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판매실적\2019\월별 테이블\"/>
    </mc:Choice>
  </mc:AlternateContent>
  <bookViews>
    <workbookView xWindow="0" yWindow="0" windowWidth="24000" windowHeight="9645"/>
  </bookViews>
  <sheets>
    <sheet name="2월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M44" i="1"/>
  <c r="O44" i="1" s="1"/>
  <c r="H44" i="1"/>
  <c r="E44" i="1"/>
  <c r="G44" i="1" s="1"/>
  <c r="N41" i="1"/>
  <c r="E41" i="1"/>
  <c r="N39" i="1"/>
  <c r="H39" i="1"/>
  <c r="E39" i="1"/>
  <c r="D39" i="1"/>
  <c r="G39" i="1" s="1"/>
  <c r="N38" i="1"/>
  <c r="O38" i="1" s="1"/>
  <c r="M38" i="1"/>
  <c r="H38" i="1"/>
  <c r="E38" i="1"/>
  <c r="G38" i="1" s="1"/>
  <c r="N37" i="1"/>
  <c r="M37" i="1"/>
  <c r="H37" i="1"/>
  <c r="E37" i="1"/>
  <c r="G37" i="1" s="1"/>
  <c r="N36" i="1"/>
  <c r="O36" i="1" s="1"/>
  <c r="M36" i="1"/>
  <c r="H36" i="1"/>
  <c r="E36" i="1"/>
  <c r="G36" i="1" s="1"/>
  <c r="N35" i="1"/>
  <c r="M35" i="1"/>
  <c r="H35" i="1"/>
  <c r="E35" i="1"/>
  <c r="G35" i="1" s="1"/>
  <c r="N34" i="1"/>
  <c r="O34" i="1" s="1"/>
  <c r="M34" i="1"/>
  <c r="H34" i="1"/>
  <c r="E34" i="1"/>
  <c r="G34" i="1" s="1"/>
  <c r="N29" i="1"/>
  <c r="E29" i="1"/>
  <c r="N28" i="1"/>
  <c r="H28" i="1"/>
  <c r="G28" i="1"/>
  <c r="E28" i="1"/>
  <c r="D28" i="1"/>
  <c r="N27" i="1"/>
  <c r="M27" i="1"/>
  <c r="H27" i="1"/>
  <c r="E27" i="1"/>
  <c r="G27" i="1" s="1"/>
  <c r="N26" i="1"/>
  <c r="M26" i="1"/>
  <c r="O26" i="1" s="1"/>
  <c r="H26" i="1"/>
  <c r="E26" i="1"/>
  <c r="G26" i="1" s="1"/>
  <c r="N25" i="1"/>
  <c r="H25" i="1"/>
  <c r="E25" i="1"/>
  <c r="D25" i="1"/>
  <c r="N24" i="1"/>
  <c r="M24" i="1"/>
  <c r="E24" i="1"/>
  <c r="G24" i="1" s="1"/>
  <c r="N23" i="1"/>
  <c r="M23" i="1"/>
  <c r="O23" i="1" s="1"/>
  <c r="H23" i="1"/>
  <c r="E23" i="1"/>
  <c r="G23" i="1" s="1"/>
  <c r="N22" i="1"/>
  <c r="O22" i="1" s="1"/>
  <c r="M22" i="1"/>
  <c r="H22" i="1"/>
  <c r="E22" i="1"/>
  <c r="G22" i="1" s="1"/>
  <c r="N21" i="1"/>
  <c r="M21" i="1"/>
  <c r="H21" i="1"/>
  <c r="E21" i="1"/>
  <c r="G21" i="1" s="1"/>
  <c r="E20" i="1"/>
  <c r="N19" i="1"/>
  <c r="H19" i="1"/>
  <c r="E19" i="1"/>
  <c r="G19" i="1" s="1"/>
  <c r="D19" i="1"/>
  <c r="N18" i="1"/>
  <c r="M18" i="1"/>
  <c r="O18" i="1" s="1"/>
  <c r="H18" i="1"/>
  <c r="E18" i="1"/>
  <c r="N17" i="1"/>
  <c r="M17" i="1"/>
  <c r="M19" i="1" s="1"/>
  <c r="E17" i="1"/>
  <c r="G17" i="1" s="1"/>
  <c r="E16" i="1"/>
  <c r="D16" i="1"/>
  <c r="H16" i="1" s="1"/>
  <c r="N15" i="1"/>
  <c r="N16" i="1" s="1"/>
  <c r="M15" i="1"/>
  <c r="M16" i="1" s="1"/>
  <c r="H15" i="1"/>
  <c r="E15" i="1"/>
  <c r="G15" i="1" s="1"/>
  <c r="N14" i="1"/>
  <c r="M14" i="1"/>
  <c r="O14" i="1" s="1"/>
  <c r="H14" i="1"/>
  <c r="E14" i="1"/>
  <c r="D14" i="1"/>
  <c r="G14" i="1" s="1"/>
  <c r="N13" i="1"/>
  <c r="O13" i="1" s="1"/>
  <c r="M13" i="1"/>
  <c r="H13" i="1"/>
  <c r="E13" i="1"/>
  <c r="G13" i="1" s="1"/>
  <c r="N12" i="1"/>
  <c r="E12" i="1"/>
  <c r="D12" i="1"/>
  <c r="G12" i="1" s="1"/>
  <c r="N11" i="1"/>
  <c r="M11" i="1"/>
  <c r="M12" i="1" s="1"/>
  <c r="O12" i="1" s="1"/>
  <c r="H11" i="1"/>
  <c r="E11" i="1"/>
  <c r="G11" i="1" s="1"/>
  <c r="N10" i="1"/>
  <c r="E10" i="1"/>
  <c r="D10" i="1"/>
  <c r="H10" i="1" s="1"/>
  <c r="N9" i="1"/>
  <c r="M9" i="1"/>
  <c r="O9" i="1" s="1"/>
  <c r="H9" i="1"/>
  <c r="E9" i="1"/>
  <c r="G9" i="1" s="1"/>
  <c r="N8" i="1"/>
  <c r="H8" i="1"/>
  <c r="E8" i="1"/>
  <c r="D8" i="1"/>
  <c r="N7" i="1"/>
  <c r="M7" i="1"/>
  <c r="M8" i="1" s="1"/>
  <c r="O8" i="1" s="1"/>
  <c r="H7" i="1"/>
  <c r="E7" i="1"/>
  <c r="G7" i="1" s="1"/>
  <c r="N6" i="1"/>
  <c r="H6" i="1"/>
  <c r="E6" i="1"/>
  <c r="G6" i="1" s="1"/>
  <c r="D6" i="1"/>
  <c r="N5" i="1"/>
  <c r="M5" i="1"/>
  <c r="M6" i="1" s="1"/>
  <c r="O6" i="1" s="1"/>
  <c r="H5" i="1"/>
  <c r="E5" i="1"/>
  <c r="G5" i="1" s="1"/>
  <c r="M10" i="1" l="1"/>
  <c r="O10" i="1" s="1"/>
  <c r="G16" i="1"/>
  <c r="O27" i="1"/>
  <c r="O5" i="1"/>
  <c r="H12" i="1"/>
  <c r="O16" i="1"/>
  <c r="N20" i="1"/>
  <c r="M25" i="1"/>
  <c r="O25" i="1" s="1"/>
  <c r="D20" i="1"/>
  <c r="G8" i="1"/>
  <c r="O11" i="1"/>
  <c r="G25" i="1"/>
  <c r="O35" i="1"/>
  <c r="O37" i="1"/>
  <c r="D29" i="1"/>
  <c r="H20" i="1"/>
  <c r="G20" i="1"/>
  <c r="M20" i="1"/>
  <c r="O19" i="1"/>
  <c r="O7" i="1"/>
  <c r="G10" i="1"/>
  <c r="O15" i="1"/>
  <c r="O21" i="1"/>
  <c r="M28" i="1"/>
  <c r="M39" i="1"/>
  <c r="O39" i="1" s="1"/>
  <c r="O20" i="1" l="1"/>
  <c r="M29" i="1"/>
  <c r="O28" i="1"/>
  <c r="D41" i="1"/>
  <c r="G29" i="1"/>
  <c r="H29" i="1"/>
  <c r="M41" i="1" l="1"/>
  <c r="O41" i="1" s="1"/>
  <c r="O29" i="1"/>
  <c r="H41" i="1"/>
  <c r="G41" i="1"/>
</calcChain>
</file>

<file path=xl/sharedStrings.xml><?xml version="1.0" encoding="utf-8"?>
<sst xmlns="http://schemas.openxmlformats.org/spreadsheetml/2006/main" count="106" uniqueCount="68">
  <si>
    <t>한국지엠 2019년 2월 판매실적</t>
    <phoneticPr fontId="3" type="noConversion"/>
  </si>
  <si>
    <t>한국지엠 2019년 1-2월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</si>
  <si>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</si>
  <si>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</si>
  <si>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</si>
  <si>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'19. 2.</t>
    <phoneticPr fontId="7" type="noConversion"/>
  </si>
  <si>
    <t>'19. 1.</t>
    <phoneticPr fontId="7" type="noConversion"/>
  </si>
  <si>
    <t>'18. 2.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</si>
  <si>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</si>
  <si>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</si>
  <si>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</si>
  <si>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'19. 1-2</t>
    <phoneticPr fontId="3" type="noConversion"/>
  </si>
  <si>
    <t>'18. 1-2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</si>
  <si>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</si>
  <si>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</si>
  <si>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</si>
  <si>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</si>
  <si>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</si>
  <si>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</si>
  <si>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</si>
  <si>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</si>
  <si>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</si>
  <si>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</si>
  <si>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</si>
  <si>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</si>
  <si>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</si>
  <si>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</si>
  <si>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</si>
  <si>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</si>
  <si>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준대형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</si>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</sst>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0" fillId="0" borderId="0">
      <alignment vertical="center"/>
    </xf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1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41" fontId="6" fillId="0" borderId="22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19" xfId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41" fontId="2" fillId="0" borderId="22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41" fontId="2" fillId="0" borderId="19" xfId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2" fillId="0" borderId="29" xfId="1" quotePrefix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41" fontId="2" fillId="0" borderId="18" xfId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41" fontId="6" fillId="0" borderId="19" xfId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6" fillId="5" borderId="19" xfId="1" applyFont="1" applyFill="1" applyBorder="1" applyAlignment="1">
      <alignment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1" fontId="6" fillId="4" borderId="22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35" xfId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41" fontId="6" fillId="4" borderId="35" xfId="1" applyFont="1" applyFill="1" applyBorder="1" applyAlignment="1">
      <alignment vertical="center"/>
    </xf>
    <xf numFmtId="41" fontId="6" fillId="5" borderId="24" xfId="1" applyFont="1" applyFill="1" applyBorder="1" applyAlignment="1">
      <alignment vertical="center"/>
    </xf>
    <xf numFmtId="176" fontId="6" fillId="4" borderId="38" xfId="0" applyNumberFormat="1" applyFont="1" applyFill="1" applyBorder="1" applyAlignment="1">
      <alignment horizontal="right" vertical="center"/>
    </xf>
    <xf numFmtId="176" fontId="6" fillId="4" borderId="39" xfId="0" applyNumberFormat="1" applyFont="1" applyFill="1" applyBorder="1" applyAlignment="1">
      <alignment horizontal="right" vertical="center"/>
    </xf>
    <xf numFmtId="176" fontId="6" fillId="5" borderId="40" xfId="0" quotePrefix="1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1" fontId="6" fillId="6" borderId="5" xfId="1" applyFont="1" applyFill="1" applyBorder="1" applyAlignment="1">
      <alignment vertical="center"/>
    </xf>
    <xf numFmtId="41" fontId="6" fillId="7" borderId="5" xfId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8" borderId="5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1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4" xfId="1" quotePrefix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1" fontId="2" fillId="0" borderId="50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41" fontId="2" fillId="0" borderId="52" xfId="1" quotePrefix="1" applyFont="1" applyFill="1" applyBorder="1" applyAlignment="1">
      <alignment horizontal="right" vertical="center"/>
    </xf>
    <xf numFmtId="41" fontId="2" fillId="0" borderId="50" xfId="1" quotePrefix="1" applyFont="1" applyFill="1" applyBorder="1" applyAlignment="1">
      <alignment horizontal="right" vertical="center"/>
    </xf>
    <xf numFmtId="176" fontId="6" fillId="6" borderId="5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8" borderId="5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41" fontId="6" fillId="0" borderId="3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41" fontId="6" fillId="9" borderId="5" xfId="1" quotePrefix="1" applyFont="1" applyFill="1" applyBorder="1" applyAlignment="1">
      <alignment vertical="center"/>
    </xf>
    <xf numFmtId="176" fontId="6" fillId="9" borderId="5" xfId="0" quotePrefix="1" applyNumberFormat="1" applyFont="1" applyFill="1" applyBorder="1" applyAlignment="1">
      <alignment horizontal="right" vertical="center"/>
    </xf>
    <xf numFmtId="176" fontId="6" fillId="9" borderId="4" xfId="0" applyNumberFormat="1" applyFont="1" applyFill="1" applyBorder="1" applyAlignment="1">
      <alignment horizontal="right" vertical="center"/>
    </xf>
    <xf numFmtId="41" fontId="6" fillId="10" borderId="5" xfId="1" quotePrefix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41" fontId="6" fillId="0" borderId="41" xfId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6" fontId="6" fillId="0" borderId="41" xfId="0" quotePrefix="1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41" fontId="6" fillId="11" borderId="6" xfId="1" applyFont="1" applyFill="1" applyBorder="1" applyAlignment="1">
      <alignment vertical="center"/>
    </xf>
    <xf numFmtId="41" fontId="6" fillId="12" borderId="47" xfId="1" applyFont="1" applyFill="1" applyBorder="1" applyAlignment="1">
      <alignment vertical="center"/>
    </xf>
    <xf numFmtId="41" fontId="6" fillId="12" borderId="6" xfId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horizontal="right" vertical="center"/>
    </xf>
    <xf numFmtId="176" fontId="6" fillId="11" borderId="4" xfId="0" applyNumberFormat="1" applyFont="1" applyFill="1" applyBorder="1" applyAlignment="1">
      <alignment horizontal="right" vertical="center"/>
    </xf>
    <xf numFmtId="41" fontId="6" fillId="13" borderId="5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3">
    <cellStyle name="쉼표 [0] 2" xfId="1"/>
    <cellStyle name="표준" xfId="0" builtinId="0"/>
    <cellStyle name="표준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9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  <cell r="F5">
            <v>3347</v>
          </cell>
        </row>
        <row r="6">
          <cell r="D6">
            <v>2164</v>
          </cell>
          <cell r="F6">
            <v>3347</v>
          </cell>
        </row>
        <row r="7">
          <cell r="D7">
            <v>10</v>
          </cell>
          <cell r="F7">
            <v>103</v>
          </cell>
        </row>
        <row r="8">
          <cell r="D8">
            <v>10</v>
          </cell>
          <cell r="F8">
            <v>103</v>
          </cell>
        </row>
        <row r="9">
          <cell r="D9">
            <v>0</v>
          </cell>
          <cell r="F9">
            <v>487</v>
          </cell>
        </row>
        <row r="10">
          <cell r="D10">
            <v>0</v>
          </cell>
          <cell r="F10">
            <v>487</v>
          </cell>
        </row>
        <row r="11">
          <cell r="D11">
            <v>1115</v>
          </cell>
          <cell r="F11">
            <v>1476</v>
          </cell>
        </row>
        <row r="12">
          <cell r="D12">
            <v>1115</v>
          </cell>
          <cell r="F12">
            <v>1476</v>
          </cell>
        </row>
        <row r="13">
          <cell r="D13">
            <v>1</v>
          </cell>
          <cell r="F13">
            <v>208</v>
          </cell>
        </row>
        <row r="14">
          <cell r="D14">
            <v>1</v>
          </cell>
          <cell r="F14">
            <v>208</v>
          </cell>
        </row>
        <row r="15">
          <cell r="D15">
            <v>23</v>
          </cell>
          <cell r="F15">
            <v>22</v>
          </cell>
        </row>
        <row r="16">
          <cell r="D16">
            <v>23</v>
          </cell>
        </row>
        <row r="17">
          <cell r="D17">
            <v>6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6</v>
          </cell>
          <cell r="F19">
            <v>0</v>
          </cell>
        </row>
        <row r="20">
          <cell r="D20">
            <v>3319</v>
          </cell>
        </row>
        <row r="21">
          <cell r="D21">
            <v>0</v>
          </cell>
          <cell r="F21">
            <v>151</v>
          </cell>
        </row>
        <row r="22">
          <cell r="D22">
            <v>0</v>
          </cell>
          <cell r="F22">
            <v>476</v>
          </cell>
        </row>
        <row r="23">
          <cell r="D23">
            <v>1010</v>
          </cell>
          <cell r="F23">
            <v>987</v>
          </cell>
        </row>
        <row r="24">
          <cell r="D24">
            <v>152</v>
          </cell>
          <cell r="F24">
            <v>0</v>
          </cell>
        </row>
        <row r="25">
          <cell r="D25">
            <v>1162</v>
          </cell>
          <cell r="F25">
            <v>1614</v>
          </cell>
        </row>
        <row r="26">
          <cell r="D26">
            <v>333</v>
          </cell>
          <cell r="F26">
            <v>313</v>
          </cell>
        </row>
        <row r="27">
          <cell r="D27">
            <v>239</v>
          </cell>
          <cell r="F27">
            <v>274</v>
          </cell>
        </row>
        <row r="28">
          <cell r="D28">
            <v>572</v>
          </cell>
          <cell r="F28">
            <v>587</v>
          </cell>
        </row>
        <row r="29">
          <cell r="D29">
            <v>5053</v>
          </cell>
          <cell r="F29">
            <v>7844</v>
          </cell>
        </row>
        <row r="34">
          <cell r="D34">
            <v>11863</v>
          </cell>
          <cell r="F34">
            <v>9621</v>
          </cell>
        </row>
        <row r="35">
          <cell r="D35">
            <v>201</v>
          </cell>
          <cell r="F35">
            <v>393</v>
          </cell>
        </row>
        <row r="36">
          <cell r="D36">
            <v>0</v>
          </cell>
          <cell r="F36">
            <v>796</v>
          </cell>
        </row>
        <row r="37">
          <cell r="D37">
            <v>20188</v>
          </cell>
          <cell r="F37">
            <v>23013</v>
          </cell>
        </row>
        <row r="38">
          <cell r="D38">
            <v>1400</v>
          </cell>
          <cell r="F38">
            <v>734</v>
          </cell>
        </row>
        <row r="39">
          <cell r="D39">
            <v>33652</v>
          </cell>
          <cell r="F39">
            <v>34557</v>
          </cell>
        </row>
        <row r="41">
          <cell r="D41">
            <v>38705</v>
          </cell>
          <cell r="F41">
            <v>42401</v>
          </cell>
        </row>
        <row r="44">
          <cell r="D44">
            <v>41798</v>
          </cell>
          <cell r="F44">
            <v>40074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80" zoomScaleNormal="80" workbookViewId="0">
      <selection activeCell="S27" sqref="S27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21875" style="1" bestFit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21875" style="2" bestFit="1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45" width="8.88671875" style="1"/>
    <col min="246" max="246" width="3.21875" style="1" customWidth="1"/>
    <col min="247" max="247" width="8.109375" style="1" customWidth="1"/>
    <col min="248" max="248" width="15.21875" style="1" bestFit="1" customWidth="1"/>
    <col min="249" max="250" width="10.44140625" style="1" customWidth="1"/>
    <col min="251" max="251" width="10.44140625" style="1" bestFit="1" customWidth="1"/>
    <col min="252" max="253" width="11.33203125" style="1" customWidth="1"/>
    <col min="254" max="254" width="5.109375" style="1" customWidth="1"/>
    <col min="255" max="255" width="3.21875" style="1" customWidth="1"/>
    <col min="256" max="256" width="7.5546875" style="1" customWidth="1"/>
    <col min="257" max="257" width="15.21875" style="1" bestFit="1" customWidth="1"/>
    <col min="258" max="258" width="11.6640625" style="1" customWidth="1"/>
    <col min="259" max="259" width="11.109375" style="1" customWidth="1"/>
    <col min="260" max="260" width="12.44140625" style="1" customWidth="1"/>
    <col min="261" max="261" width="8" style="1" customWidth="1"/>
    <col min="262" max="264" width="10.88671875" style="1" customWidth="1"/>
    <col min="265" max="267" width="8" style="1" customWidth="1"/>
    <col min="268" max="501" width="8.88671875" style="1"/>
    <col min="502" max="502" width="3.21875" style="1" customWidth="1"/>
    <col min="503" max="503" width="8.109375" style="1" customWidth="1"/>
    <col min="504" max="504" width="15.21875" style="1" bestFit="1" customWidth="1"/>
    <col min="505" max="506" width="10.44140625" style="1" customWidth="1"/>
    <col min="507" max="507" width="10.44140625" style="1" bestFit="1" customWidth="1"/>
    <col min="508" max="509" width="11.33203125" style="1" customWidth="1"/>
    <col min="510" max="510" width="5.109375" style="1" customWidth="1"/>
    <col min="511" max="511" width="3.21875" style="1" customWidth="1"/>
    <col min="512" max="512" width="7.5546875" style="1" customWidth="1"/>
    <col min="513" max="513" width="15.21875" style="1" bestFit="1" customWidth="1"/>
    <col min="514" max="514" width="11.6640625" style="1" customWidth="1"/>
    <col min="515" max="515" width="11.109375" style="1" customWidth="1"/>
    <col min="516" max="516" width="12.44140625" style="1" customWidth="1"/>
    <col min="517" max="517" width="8" style="1" customWidth="1"/>
    <col min="518" max="520" width="10.88671875" style="1" customWidth="1"/>
    <col min="521" max="523" width="8" style="1" customWidth="1"/>
    <col min="524" max="757" width="8.88671875" style="1"/>
    <col min="758" max="758" width="3.21875" style="1" customWidth="1"/>
    <col min="759" max="759" width="8.109375" style="1" customWidth="1"/>
    <col min="760" max="760" width="15.21875" style="1" bestFit="1" customWidth="1"/>
    <col min="761" max="762" width="10.44140625" style="1" customWidth="1"/>
    <col min="763" max="763" width="10.44140625" style="1" bestFit="1" customWidth="1"/>
    <col min="764" max="765" width="11.33203125" style="1" customWidth="1"/>
    <col min="766" max="766" width="5.109375" style="1" customWidth="1"/>
    <col min="767" max="767" width="3.21875" style="1" customWidth="1"/>
    <col min="768" max="768" width="7.5546875" style="1" customWidth="1"/>
    <col min="769" max="769" width="15.21875" style="1" bestFit="1" customWidth="1"/>
    <col min="770" max="770" width="11.6640625" style="1" customWidth="1"/>
    <col min="771" max="771" width="11.109375" style="1" customWidth="1"/>
    <col min="772" max="772" width="12.44140625" style="1" customWidth="1"/>
    <col min="773" max="773" width="8" style="1" customWidth="1"/>
    <col min="774" max="776" width="10.88671875" style="1" customWidth="1"/>
    <col min="777" max="779" width="8" style="1" customWidth="1"/>
    <col min="780" max="1013" width="8.88671875" style="1"/>
    <col min="1014" max="1014" width="3.21875" style="1" customWidth="1"/>
    <col min="1015" max="1015" width="8.109375" style="1" customWidth="1"/>
    <col min="1016" max="1016" width="15.21875" style="1" bestFit="1" customWidth="1"/>
    <col min="1017" max="1018" width="10.44140625" style="1" customWidth="1"/>
    <col min="1019" max="1019" width="10.44140625" style="1" bestFit="1" customWidth="1"/>
    <col min="1020" max="1021" width="11.33203125" style="1" customWidth="1"/>
    <col min="1022" max="1022" width="5.109375" style="1" customWidth="1"/>
    <col min="1023" max="1023" width="3.21875" style="1" customWidth="1"/>
    <col min="1024" max="1024" width="7.5546875" style="1" customWidth="1"/>
    <col min="1025" max="1025" width="15.21875" style="1" bestFit="1" customWidth="1"/>
    <col min="1026" max="1026" width="11.6640625" style="1" customWidth="1"/>
    <col min="1027" max="1027" width="11.109375" style="1" customWidth="1"/>
    <col min="1028" max="1028" width="12.44140625" style="1" customWidth="1"/>
    <col min="1029" max="1029" width="8" style="1" customWidth="1"/>
    <col min="1030" max="1032" width="10.88671875" style="1" customWidth="1"/>
    <col min="1033" max="1035" width="8" style="1" customWidth="1"/>
    <col min="1036" max="1269" width="8.88671875" style="1"/>
    <col min="1270" max="1270" width="3.21875" style="1" customWidth="1"/>
    <col min="1271" max="1271" width="8.109375" style="1" customWidth="1"/>
    <col min="1272" max="1272" width="15.21875" style="1" bestFit="1" customWidth="1"/>
    <col min="1273" max="1274" width="10.44140625" style="1" customWidth="1"/>
    <col min="1275" max="1275" width="10.44140625" style="1" bestFit="1" customWidth="1"/>
    <col min="1276" max="1277" width="11.33203125" style="1" customWidth="1"/>
    <col min="1278" max="1278" width="5.109375" style="1" customWidth="1"/>
    <col min="1279" max="1279" width="3.21875" style="1" customWidth="1"/>
    <col min="1280" max="1280" width="7.5546875" style="1" customWidth="1"/>
    <col min="1281" max="1281" width="15.21875" style="1" bestFit="1" customWidth="1"/>
    <col min="1282" max="1282" width="11.6640625" style="1" customWidth="1"/>
    <col min="1283" max="1283" width="11.109375" style="1" customWidth="1"/>
    <col min="1284" max="1284" width="12.44140625" style="1" customWidth="1"/>
    <col min="1285" max="1285" width="8" style="1" customWidth="1"/>
    <col min="1286" max="1288" width="10.88671875" style="1" customWidth="1"/>
    <col min="1289" max="1291" width="8" style="1" customWidth="1"/>
    <col min="1292" max="1525" width="8.88671875" style="1"/>
    <col min="1526" max="1526" width="3.21875" style="1" customWidth="1"/>
    <col min="1527" max="1527" width="8.109375" style="1" customWidth="1"/>
    <col min="1528" max="1528" width="15.21875" style="1" bestFit="1" customWidth="1"/>
    <col min="1529" max="1530" width="10.44140625" style="1" customWidth="1"/>
    <col min="1531" max="1531" width="10.44140625" style="1" bestFit="1" customWidth="1"/>
    <col min="1532" max="1533" width="11.33203125" style="1" customWidth="1"/>
    <col min="1534" max="1534" width="5.109375" style="1" customWidth="1"/>
    <col min="1535" max="1535" width="3.21875" style="1" customWidth="1"/>
    <col min="1536" max="1536" width="7.5546875" style="1" customWidth="1"/>
    <col min="1537" max="1537" width="15.21875" style="1" bestFit="1" customWidth="1"/>
    <col min="1538" max="1538" width="11.6640625" style="1" customWidth="1"/>
    <col min="1539" max="1539" width="11.109375" style="1" customWidth="1"/>
    <col min="1540" max="1540" width="12.44140625" style="1" customWidth="1"/>
    <col min="1541" max="1541" width="8" style="1" customWidth="1"/>
    <col min="1542" max="1544" width="10.88671875" style="1" customWidth="1"/>
    <col min="1545" max="1547" width="8" style="1" customWidth="1"/>
    <col min="1548" max="1781" width="8.88671875" style="1"/>
    <col min="1782" max="1782" width="3.21875" style="1" customWidth="1"/>
    <col min="1783" max="1783" width="8.109375" style="1" customWidth="1"/>
    <col min="1784" max="1784" width="15.21875" style="1" bestFit="1" customWidth="1"/>
    <col min="1785" max="1786" width="10.44140625" style="1" customWidth="1"/>
    <col min="1787" max="1787" width="10.44140625" style="1" bestFit="1" customWidth="1"/>
    <col min="1788" max="1789" width="11.33203125" style="1" customWidth="1"/>
    <col min="1790" max="1790" width="5.109375" style="1" customWidth="1"/>
    <col min="1791" max="1791" width="3.21875" style="1" customWidth="1"/>
    <col min="1792" max="1792" width="7.5546875" style="1" customWidth="1"/>
    <col min="1793" max="1793" width="15.21875" style="1" bestFit="1" customWidth="1"/>
    <col min="1794" max="1794" width="11.6640625" style="1" customWidth="1"/>
    <col min="1795" max="1795" width="11.109375" style="1" customWidth="1"/>
    <col min="1796" max="1796" width="12.44140625" style="1" customWidth="1"/>
    <col min="1797" max="1797" width="8" style="1" customWidth="1"/>
    <col min="1798" max="1800" width="10.88671875" style="1" customWidth="1"/>
    <col min="1801" max="1803" width="8" style="1" customWidth="1"/>
    <col min="1804" max="2037" width="8.88671875" style="1"/>
    <col min="2038" max="2038" width="3.21875" style="1" customWidth="1"/>
    <col min="2039" max="2039" width="8.109375" style="1" customWidth="1"/>
    <col min="2040" max="2040" width="15.21875" style="1" bestFit="1" customWidth="1"/>
    <col min="2041" max="2042" width="10.44140625" style="1" customWidth="1"/>
    <col min="2043" max="2043" width="10.44140625" style="1" bestFit="1" customWidth="1"/>
    <col min="2044" max="2045" width="11.33203125" style="1" customWidth="1"/>
    <col min="2046" max="2046" width="5.109375" style="1" customWidth="1"/>
    <col min="2047" max="2047" width="3.21875" style="1" customWidth="1"/>
    <col min="2048" max="2048" width="7.5546875" style="1" customWidth="1"/>
    <col min="2049" max="2049" width="15.21875" style="1" bestFit="1" customWidth="1"/>
    <col min="2050" max="2050" width="11.6640625" style="1" customWidth="1"/>
    <col min="2051" max="2051" width="11.109375" style="1" customWidth="1"/>
    <col min="2052" max="2052" width="12.44140625" style="1" customWidth="1"/>
    <col min="2053" max="2053" width="8" style="1" customWidth="1"/>
    <col min="2054" max="2056" width="10.88671875" style="1" customWidth="1"/>
    <col min="2057" max="2059" width="8" style="1" customWidth="1"/>
    <col min="2060" max="2293" width="8.88671875" style="1"/>
    <col min="2294" max="2294" width="3.21875" style="1" customWidth="1"/>
    <col min="2295" max="2295" width="8.109375" style="1" customWidth="1"/>
    <col min="2296" max="2296" width="15.21875" style="1" bestFit="1" customWidth="1"/>
    <col min="2297" max="2298" width="10.44140625" style="1" customWidth="1"/>
    <col min="2299" max="2299" width="10.44140625" style="1" bestFit="1" customWidth="1"/>
    <col min="2300" max="2301" width="11.33203125" style="1" customWidth="1"/>
    <col min="2302" max="2302" width="5.109375" style="1" customWidth="1"/>
    <col min="2303" max="2303" width="3.21875" style="1" customWidth="1"/>
    <col min="2304" max="2304" width="7.5546875" style="1" customWidth="1"/>
    <col min="2305" max="2305" width="15.21875" style="1" bestFit="1" customWidth="1"/>
    <col min="2306" max="2306" width="11.6640625" style="1" customWidth="1"/>
    <col min="2307" max="2307" width="11.109375" style="1" customWidth="1"/>
    <col min="2308" max="2308" width="12.44140625" style="1" customWidth="1"/>
    <col min="2309" max="2309" width="8" style="1" customWidth="1"/>
    <col min="2310" max="2312" width="10.88671875" style="1" customWidth="1"/>
    <col min="2313" max="2315" width="8" style="1" customWidth="1"/>
    <col min="2316" max="2549" width="8.88671875" style="1"/>
    <col min="2550" max="2550" width="3.21875" style="1" customWidth="1"/>
    <col min="2551" max="2551" width="8.109375" style="1" customWidth="1"/>
    <col min="2552" max="2552" width="15.21875" style="1" bestFit="1" customWidth="1"/>
    <col min="2553" max="2554" width="10.44140625" style="1" customWidth="1"/>
    <col min="2555" max="2555" width="10.44140625" style="1" bestFit="1" customWidth="1"/>
    <col min="2556" max="2557" width="11.33203125" style="1" customWidth="1"/>
    <col min="2558" max="2558" width="5.109375" style="1" customWidth="1"/>
    <col min="2559" max="2559" width="3.21875" style="1" customWidth="1"/>
    <col min="2560" max="2560" width="7.5546875" style="1" customWidth="1"/>
    <col min="2561" max="2561" width="15.21875" style="1" bestFit="1" customWidth="1"/>
    <col min="2562" max="2562" width="11.6640625" style="1" customWidth="1"/>
    <col min="2563" max="2563" width="11.109375" style="1" customWidth="1"/>
    <col min="2564" max="2564" width="12.44140625" style="1" customWidth="1"/>
    <col min="2565" max="2565" width="8" style="1" customWidth="1"/>
    <col min="2566" max="2568" width="10.88671875" style="1" customWidth="1"/>
    <col min="2569" max="2571" width="8" style="1" customWidth="1"/>
    <col min="2572" max="2805" width="8.88671875" style="1"/>
    <col min="2806" max="2806" width="3.21875" style="1" customWidth="1"/>
    <col min="2807" max="2807" width="8.109375" style="1" customWidth="1"/>
    <col min="2808" max="2808" width="15.21875" style="1" bestFit="1" customWidth="1"/>
    <col min="2809" max="2810" width="10.44140625" style="1" customWidth="1"/>
    <col min="2811" max="2811" width="10.44140625" style="1" bestFit="1" customWidth="1"/>
    <col min="2812" max="2813" width="11.33203125" style="1" customWidth="1"/>
    <col min="2814" max="2814" width="5.109375" style="1" customWidth="1"/>
    <col min="2815" max="2815" width="3.21875" style="1" customWidth="1"/>
    <col min="2816" max="2816" width="7.5546875" style="1" customWidth="1"/>
    <col min="2817" max="2817" width="15.21875" style="1" bestFit="1" customWidth="1"/>
    <col min="2818" max="2818" width="11.6640625" style="1" customWidth="1"/>
    <col min="2819" max="2819" width="11.109375" style="1" customWidth="1"/>
    <col min="2820" max="2820" width="12.44140625" style="1" customWidth="1"/>
    <col min="2821" max="2821" width="8" style="1" customWidth="1"/>
    <col min="2822" max="2824" width="10.88671875" style="1" customWidth="1"/>
    <col min="2825" max="2827" width="8" style="1" customWidth="1"/>
    <col min="2828" max="3061" width="8.88671875" style="1"/>
    <col min="3062" max="3062" width="3.21875" style="1" customWidth="1"/>
    <col min="3063" max="3063" width="8.109375" style="1" customWidth="1"/>
    <col min="3064" max="3064" width="15.21875" style="1" bestFit="1" customWidth="1"/>
    <col min="3065" max="3066" width="10.44140625" style="1" customWidth="1"/>
    <col min="3067" max="3067" width="10.44140625" style="1" bestFit="1" customWidth="1"/>
    <col min="3068" max="3069" width="11.33203125" style="1" customWidth="1"/>
    <col min="3070" max="3070" width="5.109375" style="1" customWidth="1"/>
    <col min="3071" max="3071" width="3.21875" style="1" customWidth="1"/>
    <col min="3072" max="3072" width="7.5546875" style="1" customWidth="1"/>
    <col min="3073" max="3073" width="15.21875" style="1" bestFit="1" customWidth="1"/>
    <col min="3074" max="3074" width="11.6640625" style="1" customWidth="1"/>
    <col min="3075" max="3075" width="11.109375" style="1" customWidth="1"/>
    <col min="3076" max="3076" width="12.44140625" style="1" customWidth="1"/>
    <col min="3077" max="3077" width="8" style="1" customWidth="1"/>
    <col min="3078" max="3080" width="10.88671875" style="1" customWidth="1"/>
    <col min="3081" max="3083" width="8" style="1" customWidth="1"/>
    <col min="3084" max="3317" width="8.88671875" style="1"/>
    <col min="3318" max="3318" width="3.21875" style="1" customWidth="1"/>
    <col min="3319" max="3319" width="8.109375" style="1" customWidth="1"/>
    <col min="3320" max="3320" width="15.21875" style="1" bestFit="1" customWidth="1"/>
    <col min="3321" max="3322" width="10.44140625" style="1" customWidth="1"/>
    <col min="3323" max="3323" width="10.44140625" style="1" bestFit="1" customWidth="1"/>
    <col min="3324" max="3325" width="11.33203125" style="1" customWidth="1"/>
    <col min="3326" max="3326" width="5.109375" style="1" customWidth="1"/>
    <col min="3327" max="3327" width="3.21875" style="1" customWidth="1"/>
    <col min="3328" max="3328" width="7.5546875" style="1" customWidth="1"/>
    <col min="3329" max="3329" width="15.21875" style="1" bestFit="1" customWidth="1"/>
    <col min="3330" max="3330" width="11.6640625" style="1" customWidth="1"/>
    <col min="3331" max="3331" width="11.109375" style="1" customWidth="1"/>
    <col min="3332" max="3332" width="12.44140625" style="1" customWidth="1"/>
    <col min="3333" max="3333" width="8" style="1" customWidth="1"/>
    <col min="3334" max="3336" width="10.88671875" style="1" customWidth="1"/>
    <col min="3337" max="3339" width="8" style="1" customWidth="1"/>
    <col min="3340" max="3573" width="8.88671875" style="1"/>
    <col min="3574" max="3574" width="3.21875" style="1" customWidth="1"/>
    <col min="3575" max="3575" width="8.109375" style="1" customWidth="1"/>
    <col min="3576" max="3576" width="15.21875" style="1" bestFit="1" customWidth="1"/>
    <col min="3577" max="3578" width="10.44140625" style="1" customWidth="1"/>
    <col min="3579" max="3579" width="10.44140625" style="1" bestFit="1" customWidth="1"/>
    <col min="3580" max="3581" width="11.33203125" style="1" customWidth="1"/>
    <col min="3582" max="3582" width="5.109375" style="1" customWidth="1"/>
    <col min="3583" max="3583" width="3.21875" style="1" customWidth="1"/>
    <col min="3584" max="3584" width="7.5546875" style="1" customWidth="1"/>
    <col min="3585" max="3585" width="15.21875" style="1" bestFit="1" customWidth="1"/>
    <col min="3586" max="3586" width="11.6640625" style="1" customWidth="1"/>
    <col min="3587" max="3587" width="11.109375" style="1" customWidth="1"/>
    <col min="3588" max="3588" width="12.44140625" style="1" customWidth="1"/>
    <col min="3589" max="3589" width="8" style="1" customWidth="1"/>
    <col min="3590" max="3592" width="10.88671875" style="1" customWidth="1"/>
    <col min="3593" max="3595" width="8" style="1" customWidth="1"/>
    <col min="3596" max="3829" width="8.88671875" style="1"/>
    <col min="3830" max="3830" width="3.21875" style="1" customWidth="1"/>
    <col min="3831" max="3831" width="8.109375" style="1" customWidth="1"/>
    <col min="3832" max="3832" width="15.21875" style="1" bestFit="1" customWidth="1"/>
    <col min="3833" max="3834" width="10.44140625" style="1" customWidth="1"/>
    <col min="3835" max="3835" width="10.44140625" style="1" bestFit="1" customWidth="1"/>
    <col min="3836" max="3837" width="11.33203125" style="1" customWidth="1"/>
    <col min="3838" max="3838" width="5.109375" style="1" customWidth="1"/>
    <col min="3839" max="3839" width="3.21875" style="1" customWidth="1"/>
    <col min="3840" max="3840" width="7.5546875" style="1" customWidth="1"/>
    <col min="3841" max="3841" width="15.21875" style="1" bestFit="1" customWidth="1"/>
    <col min="3842" max="3842" width="11.6640625" style="1" customWidth="1"/>
    <col min="3843" max="3843" width="11.109375" style="1" customWidth="1"/>
    <col min="3844" max="3844" width="12.44140625" style="1" customWidth="1"/>
    <col min="3845" max="3845" width="8" style="1" customWidth="1"/>
    <col min="3846" max="3848" width="10.88671875" style="1" customWidth="1"/>
    <col min="3849" max="3851" width="8" style="1" customWidth="1"/>
    <col min="3852" max="4085" width="8.88671875" style="1"/>
    <col min="4086" max="4086" width="3.21875" style="1" customWidth="1"/>
    <col min="4087" max="4087" width="8.109375" style="1" customWidth="1"/>
    <col min="4088" max="4088" width="15.21875" style="1" bestFit="1" customWidth="1"/>
    <col min="4089" max="4090" width="10.44140625" style="1" customWidth="1"/>
    <col min="4091" max="4091" width="10.44140625" style="1" bestFit="1" customWidth="1"/>
    <col min="4092" max="4093" width="11.33203125" style="1" customWidth="1"/>
    <col min="4094" max="4094" width="5.109375" style="1" customWidth="1"/>
    <col min="4095" max="4095" width="3.21875" style="1" customWidth="1"/>
    <col min="4096" max="4096" width="7.5546875" style="1" customWidth="1"/>
    <col min="4097" max="4097" width="15.21875" style="1" bestFit="1" customWidth="1"/>
    <col min="4098" max="4098" width="11.6640625" style="1" customWidth="1"/>
    <col min="4099" max="4099" width="11.109375" style="1" customWidth="1"/>
    <col min="4100" max="4100" width="12.44140625" style="1" customWidth="1"/>
    <col min="4101" max="4101" width="8" style="1" customWidth="1"/>
    <col min="4102" max="4104" width="10.88671875" style="1" customWidth="1"/>
    <col min="4105" max="4107" width="8" style="1" customWidth="1"/>
    <col min="4108" max="4341" width="8.88671875" style="1"/>
    <col min="4342" max="4342" width="3.21875" style="1" customWidth="1"/>
    <col min="4343" max="4343" width="8.109375" style="1" customWidth="1"/>
    <col min="4344" max="4344" width="15.21875" style="1" bestFit="1" customWidth="1"/>
    <col min="4345" max="4346" width="10.44140625" style="1" customWidth="1"/>
    <col min="4347" max="4347" width="10.44140625" style="1" bestFit="1" customWidth="1"/>
    <col min="4348" max="4349" width="11.33203125" style="1" customWidth="1"/>
    <col min="4350" max="4350" width="5.109375" style="1" customWidth="1"/>
    <col min="4351" max="4351" width="3.21875" style="1" customWidth="1"/>
    <col min="4352" max="4352" width="7.5546875" style="1" customWidth="1"/>
    <col min="4353" max="4353" width="15.21875" style="1" bestFit="1" customWidth="1"/>
    <col min="4354" max="4354" width="11.6640625" style="1" customWidth="1"/>
    <col min="4355" max="4355" width="11.109375" style="1" customWidth="1"/>
    <col min="4356" max="4356" width="12.44140625" style="1" customWidth="1"/>
    <col min="4357" max="4357" width="8" style="1" customWidth="1"/>
    <col min="4358" max="4360" width="10.88671875" style="1" customWidth="1"/>
    <col min="4361" max="4363" width="8" style="1" customWidth="1"/>
    <col min="4364" max="4597" width="8.88671875" style="1"/>
    <col min="4598" max="4598" width="3.21875" style="1" customWidth="1"/>
    <col min="4599" max="4599" width="8.109375" style="1" customWidth="1"/>
    <col min="4600" max="4600" width="15.21875" style="1" bestFit="1" customWidth="1"/>
    <col min="4601" max="4602" width="10.44140625" style="1" customWidth="1"/>
    <col min="4603" max="4603" width="10.44140625" style="1" bestFit="1" customWidth="1"/>
    <col min="4604" max="4605" width="11.33203125" style="1" customWidth="1"/>
    <col min="4606" max="4606" width="5.109375" style="1" customWidth="1"/>
    <col min="4607" max="4607" width="3.21875" style="1" customWidth="1"/>
    <col min="4608" max="4608" width="7.5546875" style="1" customWidth="1"/>
    <col min="4609" max="4609" width="15.21875" style="1" bestFit="1" customWidth="1"/>
    <col min="4610" max="4610" width="11.6640625" style="1" customWidth="1"/>
    <col min="4611" max="4611" width="11.109375" style="1" customWidth="1"/>
    <col min="4612" max="4612" width="12.44140625" style="1" customWidth="1"/>
    <col min="4613" max="4613" width="8" style="1" customWidth="1"/>
    <col min="4614" max="4616" width="10.88671875" style="1" customWidth="1"/>
    <col min="4617" max="4619" width="8" style="1" customWidth="1"/>
    <col min="4620" max="4853" width="8.88671875" style="1"/>
    <col min="4854" max="4854" width="3.21875" style="1" customWidth="1"/>
    <col min="4855" max="4855" width="8.109375" style="1" customWidth="1"/>
    <col min="4856" max="4856" width="15.21875" style="1" bestFit="1" customWidth="1"/>
    <col min="4857" max="4858" width="10.44140625" style="1" customWidth="1"/>
    <col min="4859" max="4859" width="10.44140625" style="1" bestFit="1" customWidth="1"/>
    <col min="4860" max="4861" width="11.33203125" style="1" customWidth="1"/>
    <col min="4862" max="4862" width="5.109375" style="1" customWidth="1"/>
    <col min="4863" max="4863" width="3.21875" style="1" customWidth="1"/>
    <col min="4864" max="4864" width="7.5546875" style="1" customWidth="1"/>
    <col min="4865" max="4865" width="15.21875" style="1" bestFit="1" customWidth="1"/>
    <col min="4866" max="4866" width="11.6640625" style="1" customWidth="1"/>
    <col min="4867" max="4867" width="11.109375" style="1" customWidth="1"/>
    <col min="4868" max="4868" width="12.44140625" style="1" customWidth="1"/>
    <col min="4869" max="4869" width="8" style="1" customWidth="1"/>
    <col min="4870" max="4872" width="10.88671875" style="1" customWidth="1"/>
    <col min="4873" max="4875" width="8" style="1" customWidth="1"/>
    <col min="4876" max="5109" width="8.88671875" style="1"/>
    <col min="5110" max="5110" width="3.21875" style="1" customWidth="1"/>
    <col min="5111" max="5111" width="8.109375" style="1" customWidth="1"/>
    <col min="5112" max="5112" width="15.21875" style="1" bestFit="1" customWidth="1"/>
    <col min="5113" max="5114" width="10.44140625" style="1" customWidth="1"/>
    <col min="5115" max="5115" width="10.44140625" style="1" bestFit="1" customWidth="1"/>
    <col min="5116" max="5117" width="11.33203125" style="1" customWidth="1"/>
    <col min="5118" max="5118" width="5.109375" style="1" customWidth="1"/>
    <col min="5119" max="5119" width="3.21875" style="1" customWidth="1"/>
    <col min="5120" max="5120" width="7.5546875" style="1" customWidth="1"/>
    <col min="5121" max="5121" width="15.21875" style="1" bestFit="1" customWidth="1"/>
    <col min="5122" max="5122" width="11.6640625" style="1" customWidth="1"/>
    <col min="5123" max="5123" width="11.109375" style="1" customWidth="1"/>
    <col min="5124" max="5124" width="12.44140625" style="1" customWidth="1"/>
    <col min="5125" max="5125" width="8" style="1" customWidth="1"/>
    <col min="5126" max="5128" width="10.88671875" style="1" customWidth="1"/>
    <col min="5129" max="5131" width="8" style="1" customWidth="1"/>
    <col min="5132" max="5365" width="8.88671875" style="1"/>
    <col min="5366" max="5366" width="3.21875" style="1" customWidth="1"/>
    <col min="5367" max="5367" width="8.109375" style="1" customWidth="1"/>
    <col min="5368" max="5368" width="15.21875" style="1" bestFit="1" customWidth="1"/>
    <col min="5369" max="5370" width="10.44140625" style="1" customWidth="1"/>
    <col min="5371" max="5371" width="10.44140625" style="1" bestFit="1" customWidth="1"/>
    <col min="5372" max="5373" width="11.33203125" style="1" customWidth="1"/>
    <col min="5374" max="5374" width="5.109375" style="1" customWidth="1"/>
    <col min="5375" max="5375" width="3.21875" style="1" customWidth="1"/>
    <col min="5376" max="5376" width="7.5546875" style="1" customWidth="1"/>
    <col min="5377" max="5377" width="15.21875" style="1" bestFit="1" customWidth="1"/>
    <col min="5378" max="5378" width="11.6640625" style="1" customWidth="1"/>
    <col min="5379" max="5379" width="11.109375" style="1" customWidth="1"/>
    <col min="5380" max="5380" width="12.44140625" style="1" customWidth="1"/>
    <col min="5381" max="5381" width="8" style="1" customWidth="1"/>
    <col min="5382" max="5384" width="10.88671875" style="1" customWidth="1"/>
    <col min="5385" max="5387" width="8" style="1" customWidth="1"/>
    <col min="5388" max="5621" width="8.88671875" style="1"/>
    <col min="5622" max="5622" width="3.21875" style="1" customWidth="1"/>
    <col min="5623" max="5623" width="8.109375" style="1" customWidth="1"/>
    <col min="5624" max="5624" width="15.21875" style="1" bestFit="1" customWidth="1"/>
    <col min="5625" max="5626" width="10.44140625" style="1" customWidth="1"/>
    <col min="5627" max="5627" width="10.44140625" style="1" bestFit="1" customWidth="1"/>
    <col min="5628" max="5629" width="11.33203125" style="1" customWidth="1"/>
    <col min="5630" max="5630" width="5.109375" style="1" customWidth="1"/>
    <col min="5631" max="5631" width="3.21875" style="1" customWidth="1"/>
    <col min="5632" max="5632" width="7.5546875" style="1" customWidth="1"/>
    <col min="5633" max="5633" width="15.21875" style="1" bestFit="1" customWidth="1"/>
    <col min="5634" max="5634" width="11.6640625" style="1" customWidth="1"/>
    <col min="5635" max="5635" width="11.109375" style="1" customWidth="1"/>
    <col min="5636" max="5636" width="12.44140625" style="1" customWidth="1"/>
    <col min="5637" max="5637" width="8" style="1" customWidth="1"/>
    <col min="5638" max="5640" width="10.88671875" style="1" customWidth="1"/>
    <col min="5641" max="5643" width="8" style="1" customWidth="1"/>
    <col min="5644" max="5877" width="8.88671875" style="1"/>
    <col min="5878" max="5878" width="3.21875" style="1" customWidth="1"/>
    <col min="5879" max="5879" width="8.109375" style="1" customWidth="1"/>
    <col min="5880" max="5880" width="15.21875" style="1" bestFit="1" customWidth="1"/>
    <col min="5881" max="5882" width="10.44140625" style="1" customWidth="1"/>
    <col min="5883" max="5883" width="10.44140625" style="1" bestFit="1" customWidth="1"/>
    <col min="5884" max="5885" width="11.33203125" style="1" customWidth="1"/>
    <col min="5886" max="5886" width="5.109375" style="1" customWidth="1"/>
    <col min="5887" max="5887" width="3.21875" style="1" customWidth="1"/>
    <col min="5888" max="5888" width="7.5546875" style="1" customWidth="1"/>
    <col min="5889" max="5889" width="15.21875" style="1" bestFit="1" customWidth="1"/>
    <col min="5890" max="5890" width="11.6640625" style="1" customWidth="1"/>
    <col min="5891" max="5891" width="11.109375" style="1" customWidth="1"/>
    <col min="5892" max="5892" width="12.44140625" style="1" customWidth="1"/>
    <col min="5893" max="5893" width="8" style="1" customWidth="1"/>
    <col min="5894" max="5896" width="10.88671875" style="1" customWidth="1"/>
    <col min="5897" max="5899" width="8" style="1" customWidth="1"/>
    <col min="5900" max="6133" width="8.88671875" style="1"/>
    <col min="6134" max="6134" width="3.21875" style="1" customWidth="1"/>
    <col min="6135" max="6135" width="8.109375" style="1" customWidth="1"/>
    <col min="6136" max="6136" width="15.21875" style="1" bestFit="1" customWidth="1"/>
    <col min="6137" max="6138" width="10.44140625" style="1" customWidth="1"/>
    <col min="6139" max="6139" width="10.44140625" style="1" bestFit="1" customWidth="1"/>
    <col min="6140" max="6141" width="11.33203125" style="1" customWidth="1"/>
    <col min="6142" max="6142" width="5.109375" style="1" customWidth="1"/>
    <col min="6143" max="6143" width="3.21875" style="1" customWidth="1"/>
    <col min="6144" max="6144" width="7.5546875" style="1" customWidth="1"/>
    <col min="6145" max="6145" width="15.21875" style="1" bestFit="1" customWidth="1"/>
    <col min="6146" max="6146" width="11.6640625" style="1" customWidth="1"/>
    <col min="6147" max="6147" width="11.109375" style="1" customWidth="1"/>
    <col min="6148" max="6148" width="12.44140625" style="1" customWidth="1"/>
    <col min="6149" max="6149" width="8" style="1" customWidth="1"/>
    <col min="6150" max="6152" width="10.88671875" style="1" customWidth="1"/>
    <col min="6153" max="6155" width="8" style="1" customWidth="1"/>
    <col min="6156" max="6389" width="8.88671875" style="1"/>
    <col min="6390" max="6390" width="3.21875" style="1" customWidth="1"/>
    <col min="6391" max="6391" width="8.109375" style="1" customWidth="1"/>
    <col min="6392" max="6392" width="15.21875" style="1" bestFit="1" customWidth="1"/>
    <col min="6393" max="6394" width="10.44140625" style="1" customWidth="1"/>
    <col min="6395" max="6395" width="10.44140625" style="1" bestFit="1" customWidth="1"/>
    <col min="6396" max="6397" width="11.33203125" style="1" customWidth="1"/>
    <col min="6398" max="6398" width="5.109375" style="1" customWidth="1"/>
    <col min="6399" max="6399" width="3.21875" style="1" customWidth="1"/>
    <col min="6400" max="6400" width="7.5546875" style="1" customWidth="1"/>
    <col min="6401" max="6401" width="15.21875" style="1" bestFit="1" customWidth="1"/>
    <col min="6402" max="6402" width="11.6640625" style="1" customWidth="1"/>
    <col min="6403" max="6403" width="11.109375" style="1" customWidth="1"/>
    <col min="6404" max="6404" width="12.44140625" style="1" customWidth="1"/>
    <col min="6405" max="6405" width="8" style="1" customWidth="1"/>
    <col min="6406" max="6408" width="10.88671875" style="1" customWidth="1"/>
    <col min="6409" max="6411" width="8" style="1" customWidth="1"/>
    <col min="6412" max="6645" width="8.88671875" style="1"/>
    <col min="6646" max="6646" width="3.21875" style="1" customWidth="1"/>
    <col min="6647" max="6647" width="8.109375" style="1" customWidth="1"/>
    <col min="6648" max="6648" width="15.21875" style="1" bestFit="1" customWidth="1"/>
    <col min="6649" max="6650" width="10.44140625" style="1" customWidth="1"/>
    <col min="6651" max="6651" width="10.44140625" style="1" bestFit="1" customWidth="1"/>
    <col min="6652" max="6653" width="11.33203125" style="1" customWidth="1"/>
    <col min="6654" max="6654" width="5.109375" style="1" customWidth="1"/>
    <col min="6655" max="6655" width="3.21875" style="1" customWidth="1"/>
    <col min="6656" max="6656" width="7.5546875" style="1" customWidth="1"/>
    <col min="6657" max="6657" width="15.21875" style="1" bestFit="1" customWidth="1"/>
    <col min="6658" max="6658" width="11.6640625" style="1" customWidth="1"/>
    <col min="6659" max="6659" width="11.109375" style="1" customWidth="1"/>
    <col min="6660" max="6660" width="12.44140625" style="1" customWidth="1"/>
    <col min="6661" max="6661" width="8" style="1" customWidth="1"/>
    <col min="6662" max="6664" width="10.88671875" style="1" customWidth="1"/>
    <col min="6665" max="6667" width="8" style="1" customWidth="1"/>
    <col min="6668" max="6901" width="8.88671875" style="1"/>
    <col min="6902" max="6902" width="3.21875" style="1" customWidth="1"/>
    <col min="6903" max="6903" width="8.109375" style="1" customWidth="1"/>
    <col min="6904" max="6904" width="15.21875" style="1" bestFit="1" customWidth="1"/>
    <col min="6905" max="6906" width="10.44140625" style="1" customWidth="1"/>
    <col min="6907" max="6907" width="10.44140625" style="1" bestFit="1" customWidth="1"/>
    <col min="6908" max="6909" width="11.33203125" style="1" customWidth="1"/>
    <col min="6910" max="6910" width="5.109375" style="1" customWidth="1"/>
    <col min="6911" max="6911" width="3.21875" style="1" customWidth="1"/>
    <col min="6912" max="6912" width="7.5546875" style="1" customWidth="1"/>
    <col min="6913" max="6913" width="15.21875" style="1" bestFit="1" customWidth="1"/>
    <col min="6914" max="6914" width="11.6640625" style="1" customWidth="1"/>
    <col min="6915" max="6915" width="11.109375" style="1" customWidth="1"/>
    <col min="6916" max="6916" width="12.44140625" style="1" customWidth="1"/>
    <col min="6917" max="6917" width="8" style="1" customWidth="1"/>
    <col min="6918" max="6920" width="10.88671875" style="1" customWidth="1"/>
    <col min="6921" max="6923" width="8" style="1" customWidth="1"/>
    <col min="6924" max="7157" width="8.88671875" style="1"/>
    <col min="7158" max="7158" width="3.21875" style="1" customWidth="1"/>
    <col min="7159" max="7159" width="8.109375" style="1" customWidth="1"/>
    <col min="7160" max="7160" width="15.21875" style="1" bestFit="1" customWidth="1"/>
    <col min="7161" max="7162" width="10.44140625" style="1" customWidth="1"/>
    <col min="7163" max="7163" width="10.44140625" style="1" bestFit="1" customWidth="1"/>
    <col min="7164" max="7165" width="11.33203125" style="1" customWidth="1"/>
    <col min="7166" max="7166" width="5.109375" style="1" customWidth="1"/>
    <col min="7167" max="7167" width="3.21875" style="1" customWidth="1"/>
    <col min="7168" max="7168" width="7.5546875" style="1" customWidth="1"/>
    <col min="7169" max="7169" width="15.21875" style="1" bestFit="1" customWidth="1"/>
    <col min="7170" max="7170" width="11.6640625" style="1" customWidth="1"/>
    <col min="7171" max="7171" width="11.109375" style="1" customWidth="1"/>
    <col min="7172" max="7172" width="12.44140625" style="1" customWidth="1"/>
    <col min="7173" max="7173" width="8" style="1" customWidth="1"/>
    <col min="7174" max="7176" width="10.88671875" style="1" customWidth="1"/>
    <col min="7177" max="7179" width="8" style="1" customWidth="1"/>
    <col min="7180" max="7413" width="8.88671875" style="1"/>
    <col min="7414" max="7414" width="3.21875" style="1" customWidth="1"/>
    <col min="7415" max="7415" width="8.109375" style="1" customWidth="1"/>
    <col min="7416" max="7416" width="15.21875" style="1" bestFit="1" customWidth="1"/>
    <col min="7417" max="7418" width="10.44140625" style="1" customWidth="1"/>
    <col min="7419" max="7419" width="10.44140625" style="1" bestFit="1" customWidth="1"/>
    <col min="7420" max="7421" width="11.33203125" style="1" customWidth="1"/>
    <col min="7422" max="7422" width="5.109375" style="1" customWidth="1"/>
    <col min="7423" max="7423" width="3.21875" style="1" customWidth="1"/>
    <col min="7424" max="7424" width="7.5546875" style="1" customWidth="1"/>
    <col min="7425" max="7425" width="15.21875" style="1" bestFit="1" customWidth="1"/>
    <col min="7426" max="7426" width="11.6640625" style="1" customWidth="1"/>
    <col min="7427" max="7427" width="11.109375" style="1" customWidth="1"/>
    <col min="7428" max="7428" width="12.44140625" style="1" customWidth="1"/>
    <col min="7429" max="7429" width="8" style="1" customWidth="1"/>
    <col min="7430" max="7432" width="10.88671875" style="1" customWidth="1"/>
    <col min="7433" max="7435" width="8" style="1" customWidth="1"/>
    <col min="7436" max="7669" width="8.88671875" style="1"/>
    <col min="7670" max="7670" width="3.21875" style="1" customWidth="1"/>
    <col min="7671" max="7671" width="8.109375" style="1" customWidth="1"/>
    <col min="7672" max="7672" width="15.21875" style="1" bestFit="1" customWidth="1"/>
    <col min="7673" max="7674" width="10.44140625" style="1" customWidth="1"/>
    <col min="7675" max="7675" width="10.44140625" style="1" bestFit="1" customWidth="1"/>
    <col min="7676" max="7677" width="11.33203125" style="1" customWidth="1"/>
    <col min="7678" max="7678" width="5.109375" style="1" customWidth="1"/>
    <col min="7679" max="7679" width="3.21875" style="1" customWidth="1"/>
    <col min="7680" max="7680" width="7.5546875" style="1" customWidth="1"/>
    <col min="7681" max="7681" width="15.21875" style="1" bestFit="1" customWidth="1"/>
    <col min="7682" max="7682" width="11.6640625" style="1" customWidth="1"/>
    <col min="7683" max="7683" width="11.109375" style="1" customWidth="1"/>
    <col min="7684" max="7684" width="12.44140625" style="1" customWidth="1"/>
    <col min="7685" max="7685" width="8" style="1" customWidth="1"/>
    <col min="7686" max="7688" width="10.88671875" style="1" customWidth="1"/>
    <col min="7689" max="7691" width="8" style="1" customWidth="1"/>
    <col min="7692" max="7925" width="8.88671875" style="1"/>
    <col min="7926" max="7926" width="3.21875" style="1" customWidth="1"/>
    <col min="7927" max="7927" width="8.109375" style="1" customWidth="1"/>
    <col min="7928" max="7928" width="15.21875" style="1" bestFit="1" customWidth="1"/>
    <col min="7929" max="7930" width="10.44140625" style="1" customWidth="1"/>
    <col min="7931" max="7931" width="10.44140625" style="1" bestFit="1" customWidth="1"/>
    <col min="7932" max="7933" width="11.33203125" style="1" customWidth="1"/>
    <col min="7934" max="7934" width="5.109375" style="1" customWidth="1"/>
    <col min="7935" max="7935" width="3.21875" style="1" customWidth="1"/>
    <col min="7936" max="7936" width="7.5546875" style="1" customWidth="1"/>
    <col min="7937" max="7937" width="15.21875" style="1" bestFit="1" customWidth="1"/>
    <col min="7938" max="7938" width="11.6640625" style="1" customWidth="1"/>
    <col min="7939" max="7939" width="11.109375" style="1" customWidth="1"/>
    <col min="7940" max="7940" width="12.44140625" style="1" customWidth="1"/>
    <col min="7941" max="7941" width="8" style="1" customWidth="1"/>
    <col min="7942" max="7944" width="10.88671875" style="1" customWidth="1"/>
    <col min="7945" max="7947" width="8" style="1" customWidth="1"/>
    <col min="7948" max="8181" width="8.88671875" style="1"/>
    <col min="8182" max="8182" width="3.21875" style="1" customWidth="1"/>
    <col min="8183" max="8183" width="8.109375" style="1" customWidth="1"/>
    <col min="8184" max="8184" width="15.21875" style="1" bestFit="1" customWidth="1"/>
    <col min="8185" max="8186" width="10.44140625" style="1" customWidth="1"/>
    <col min="8187" max="8187" width="10.44140625" style="1" bestFit="1" customWidth="1"/>
    <col min="8188" max="8189" width="11.33203125" style="1" customWidth="1"/>
    <col min="8190" max="8190" width="5.109375" style="1" customWidth="1"/>
    <col min="8191" max="8191" width="3.21875" style="1" customWidth="1"/>
    <col min="8192" max="8192" width="7.5546875" style="1" customWidth="1"/>
    <col min="8193" max="8193" width="15.21875" style="1" bestFit="1" customWidth="1"/>
    <col min="8194" max="8194" width="11.6640625" style="1" customWidth="1"/>
    <col min="8195" max="8195" width="11.109375" style="1" customWidth="1"/>
    <col min="8196" max="8196" width="12.44140625" style="1" customWidth="1"/>
    <col min="8197" max="8197" width="8" style="1" customWidth="1"/>
    <col min="8198" max="8200" width="10.88671875" style="1" customWidth="1"/>
    <col min="8201" max="8203" width="8" style="1" customWidth="1"/>
    <col min="8204" max="8437" width="8.88671875" style="1"/>
    <col min="8438" max="8438" width="3.21875" style="1" customWidth="1"/>
    <col min="8439" max="8439" width="8.109375" style="1" customWidth="1"/>
    <col min="8440" max="8440" width="15.21875" style="1" bestFit="1" customWidth="1"/>
    <col min="8441" max="8442" width="10.44140625" style="1" customWidth="1"/>
    <col min="8443" max="8443" width="10.44140625" style="1" bestFit="1" customWidth="1"/>
    <col min="8444" max="8445" width="11.33203125" style="1" customWidth="1"/>
    <col min="8446" max="8446" width="5.109375" style="1" customWidth="1"/>
    <col min="8447" max="8447" width="3.21875" style="1" customWidth="1"/>
    <col min="8448" max="8448" width="7.5546875" style="1" customWidth="1"/>
    <col min="8449" max="8449" width="15.21875" style="1" bestFit="1" customWidth="1"/>
    <col min="8450" max="8450" width="11.6640625" style="1" customWidth="1"/>
    <col min="8451" max="8451" width="11.109375" style="1" customWidth="1"/>
    <col min="8452" max="8452" width="12.44140625" style="1" customWidth="1"/>
    <col min="8453" max="8453" width="8" style="1" customWidth="1"/>
    <col min="8454" max="8456" width="10.88671875" style="1" customWidth="1"/>
    <col min="8457" max="8459" width="8" style="1" customWidth="1"/>
    <col min="8460" max="8693" width="8.88671875" style="1"/>
    <col min="8694" max="8694" width="3.21875" style="1" customWidth="1"/>
    <col min="8695" max="8695" width="8.109375" style="1" customWidth="1"/>
    <col min="8696" max="8696" width="15.21875" style="1" bestFit="1" customWidth="1"/>
    <col min="8697" max="8698" width="10.44140625" style="1" customWidth="1"/>
    <col min="8699" max="8699" width="10.44140625" style="1" bestFit="1" customWidth="1"/>
    <col min="8700" max="8701" width="11.33203125" style="1" customWidth="1"/>
    <col min="8702" max="8702" width="5.109375" style="1" customWidth="1"/>
    <col min="8703" max="8703" width="3.21875" style="1" customWidth="1"/>
    <col min="8704" max="8704" width="7.5546875" style="1" customWidth="1"/>
    <col min="8705" max="8705" width="15.21875" style="1" bestFit="1" customWidth="1"/>
    <col min="8706" max="8706" width="11.6640625" style="1" customWidth="1"/>
    <col min="8707" max="8707" width="11.109375" style="1" customWidth="1"/>
    <col min="8708" max="8708" width="12.44140625" style="1" customWidth="1"/>
    <col min="8709" max="8709" width="8" style="1" customWidth="1"/>
    <col min="8710" max="8712" width="10.88671875" style="1" customWidth="1"/>
    <col min="8713" max="8715" width="8" style="1" customWidth="1"/>
    <col min="8716" max="8949" width="8.88671875" style="1"/>
    <col min="8950" max="8950" width="3.21875" style="1" customWidth="1"/>
    <col min="8951" max="8951" width="8.109375" style="1" customWidth="1"/>
    <col min="8952" max="8952" width="15.21875" style="1" bestFit="1" customWidth="1"/>
    <col min="8953" max="8954" width="10.44140625" style="1" customWidth="1"/>
    <col min="8955" max="8955" width="10.44140625" style="1" bestFit="1" customWidth="1"/>
    <col min="8956" max="8957" width="11.33203125" style="1" customWidth="1"/>
    <col min="8958" max="8958" width="5.109375" style="1" customWidth="1"/>
    <col min="8959" max="8959" width="3.21875" style="1" customWidth="1"/>
    <col min="8960" max="8960" width="7.5546875" style="1" customWidth="1"/>
    <col min="8961" max="8961" width="15.21875" style="1" bestFit="1" customWidth="1"/>
    <col min="8962" max="8962" width="11.6640625" style="1" customWidth="1"/>
    <col min="8963" max="8963" width="11.109375" style="1" customWidth="1"/>
    <col min="8964" max="8964" width="12.44140625" style="1" customWidth="1"/>
    <col min="8965" max="8965" width="8" style="1" customWidth="1"/>
    <col min="8966" max="8968" width="10.88671875" style="1" customWidth="1"/>
    <col min="8969" max="8971" width="8" style="1" customWidth="1"/>
    <col min="8972" max="9205" width="8.88671875" style="1"/>
    <col min="9206" max="9206" width="3.21875" style="1" customWidth="1"/>
    <col min="9207" max="9207" width="8.109375" style="1" customWidth="1"/>
    <col min="9208" max="9208" width="15.21875" style="1" bestFit="1" customWidth="1"/>
    <col min="9209" max="9210" width="10.44140625" style="1" customWidth="1"/>
    <col min="9211" max="9211" width="10.44140625" style="1" bestFit="1" customWidth="1"/>
    <col min="9212" max="9213" width="11.33203125" style="1" customWidth="1"/>
    <col min="9214" max="9214" width="5.109375" style="1" customWidth="1"/>
    <col min="9215" max="9215" width="3.21875" style="1" customWidth="1"/>
    <col min="9216" max="9216" width="7.5546875" style="1" customWidth="1"/>
    <col min="9217" max="9217" width="15.21875" style="1" bestFit="1" customWidth="1"/>
    <col min="9218" max="9218" width="11.6640625" style="1" customWidth="1"/>
    <col min="9219" max="9219" width="11.109375" style="1" customWidth="1"/>
    <col min="9220" max="9220" width="12.44140625" style="1" customWidth="1"/>
    <col min="9221" max="9221" width="8" style="1" customWidth="1"/>
    <col min="9222" max="9224" width="10.88671875" style="1" customWidth="1"/>
    <col min="9225" max="9227" width="8" style="1" customWidth="1"/>
    <col min="9228" max="9461" width="8.88671875" style="1"/>
    <col min="9462" max="9462" width="3.21875" style="1" customWidth="1"/>
    <col min="9463" max="9463" width="8.109375" style="1" customWidth="1"/>
    <col min="9464" max="9464" width="15.21875" style="1" bestFit="1" customWidth="1"/>
    <col min="9465" max="9466" width="10.44140625" style="1" customWidth="1"/>
    <col min="9467" max="9467" width="10.44140625" style="1" bestFit="1" customWidth="1"/>
    <col min="9468" max="9469" width="11.33203125" style="1" customWidth="1"/>
    <col min="9470" max="9470" width="5.109375" style="1" customWidth="1"/>
    <col min="9471" max="9471" width="3.21875" style="1" customWidth="1"/>
    <col min="9472" max="9472" width="7.5546875" style="1" customWidth="1"/>
    <col min="9473" max="9473" width="15.21875" style="1" bestFit="1" customWidth="1"/>
    <col min="9474" max="9474" width="11.6640625" style="1" customWidth="1"/>
    <col min="9475" max="9475" width="11.109375" style="1" customWidth="1"/>
    <col min="9476" max="9476" width="12.44140625" style="1" customWidth="1"/>
    <col min="9477" max="9477" width="8" style="1" customWidth="1"/>
    <col min="9478" max="9480" width="10.88671875" style="1" customWidth="1"/>
    <col min="9481" max="9483" width="8" style="1" customWidth="1"/>
    <col min="9484" max="9717" width="8.88671875" style="1"/>
    <col min="9718" max="9718" width="3.21875" style="1" customWidth="1"/>
    <col min="9719" max="9719" width="8.109375" style="1" customWidth="1"/>
    <col min="9720" max="9720" width="15.21875" style="1" bestFit="1" customWidth="1"/>
    <col min="9721" max="9722" width="10.44140625" style="1" customWidth="1"/>
    <col min="9723" max="9723" width="10.44140625" style="1" bestFit="1" customWidth="1"/>
    <col min="9724" max="9725" width="11.33203125" style="1" customWidth="1"/>
    <col min="9726" max="9726" width="5.109375" style="1" customWidth="1"/>
    <col min="9727" max="9727" width="3.21875" style="1" customWidth="1"/>
    <col min="9728" max="9728" width="7.5546875" style="1" customWidth="1"/>
    <col min="9729" max="9729" width="15.21875" style="1" bestFit="1" customWidth="1"/>
    <col min="9730" max="9730" width="11.6640625" style="1" customWidth="1"/>
    <col min="9731" max="9731" width="11.109375" style="1" customWidth="1"/>
    <col min="9732" max="9732" width="12.44140625" style="1" customWidth="1"/>
    <col min="9733" max="9733" width="8" style="1" customWidth="1"/>
    <col min="9734" max="9736" width="10.88671875" style="1" customWidth="1"/>
    <col min="9737" max="9739" width="8" style="1" customWidth="1"/>
    <col min="9740" max="9973" width="8.88671875" style="1"/>
    <col min="9974" max="9974" width="3.21875" style="1" customWidth="1"/>
    <col min="9975" max="9975" width="8.109375" style="1" customWidth="1"/>
    <col min="9976" max="9976" width="15.21875" style="1" bestFit="1" customWidth="1"/>
    <col min="9977" max="9978" width="10.44140625" style="1" customWidth="1"/>
    <col min="9979" max="9979" width="10.44140625" style="1" bestFit="1" customWidth="1"/>
    <col min="9980" max="9981" width="11.33203125" style="1" customWidth="1"/>
    <col min="9982" max="9982" width="5.109375" style="1" customWidth="1"/>
    <col min="9983" max="9983" width="3.21875" style="1" customWidth="1"/>
    <col min="9984" max="9984" width="7.5546875" style="1" customWidth="1"/>
    <col min="9985" max="9985" width="15.21875" style="1" bestFit="1" customWidth="1"/>
    <col min="9986" max="9986" width="11.6640625" style="1" customWidth="1"/>
    <col min="9987" max="9987" width="11.109375" style="1" customWidth="1"/>
    <col min="9988" max="9988" width="12.44140625" style="1" customWidth="1"/>
    <col min="9989" max="9989" width="8" style="1" customWidth="1"/>
    <col min="9990" max="9992" width="10.88671875" style="1" customWidth="1"/>
    <col min="9993" max="9995" width="8" style="1" customWidth="1"/>
    <col min="9996" max="10229" width="8.88671875" style="1"/>
    <col min="10230" max="10230" width="3.21875" style="1" customWidth="1"/>
    <col min="10231" max="10231" width="8.109375" style="1" customWidth="1"/>
    <col min="10232" max="10232" width="15.21875" style="1" bestFit="1" customWidth="1"/>
    <col min="10233" max="10234" width="10.44140625" style="1" customWidth="1"/>
    <col min="10235" max="10235" width="10.44140625" style="1" bestFit="1" customWidth="1"/>
    <col min="10236" max="10237" width="11.33203125" style="1" customWidth="1"/>
    <col min="10238" max="10238" width="5.109375" style="1" customWidth="1"/>
    <col min="10239" max="10239" width="3.21875" style="1" customWidth="1"/>
    <col min="10240" max="10240" width="7.5546875" style="1" customWidth="1"/>
    <col min="10241" max="10241" width="15.21875" style="1" bestFit="1" customWidth="1"/>
    <col min="10242" max="10242" width="11.6640625" style="1" customWidth="1"/>
    <col min="10243" max="10243" width="11.109375" style="1" customWidth="1"/>
    <col min="10244" max="10244" width="12.44140625" style="1" customWidth="1"/>
    <col min="10245" max="10245" width="8" style="1" customWidth="1"/>
    <col min="10246" max="10248" width="10.88671875" style="1" customWidth="1"/>
    <col min="10249" max="10251" width="8" style="1" customWidth="1"/>
    <col min="10252" max="10485" width="8.88671875" style="1"/>
    <col min="10486" max="10486" width="3.21875" style="1" customWidth="1"/>
    <col min="10487" max="10487" width="8.109375" style="1" customWidth="1"/>
    <col min="10488" max="10488" width="15.21875" style="1" bestFit="1" customWidth="1"/>
    <col min="10489" max="10490" width="10.44140625" style="1" customWidth="1"/>
    <col min="10491" max="10491" width="10.44140625" style="1" bestFit="1" customWidth="1"/>
    <col min="10492" max="10493" width="11.33203125" style="1" customWidth="1"/>
    <col min="10494" max="10494" width="5.109375" style="1" customWidth="1"/>
    <col min="10495" max="10495" width="3.21875" style="1" customWidth="1"/>
    <col min="10496" max="10496" width="7.5546875" style="1" customWidth="1"/>
    <col min="10497" max="10497" width="15.21875" style="1" bestFit="1" customWidth="1"/>
    <col min="10498" max="10498" width="11.6640625" style="1" customWidth="1"/>
    <col min="10499" max="10499" width="11.109375" style="1" customWidth="1"/>
    <col min="10500" max="10500" width="12.44140625" style="1" customWidth="1"/>
    <col min="10501" max="10501" width="8" style="1" customWidth="1"/>
    <col min="10502" max="10504" width="10.88671875" style="1" customWidth="1"/>
    <col min="10505" max="10507" width="8" style="1" customWidth="1"/>
    <col min="10508" max="10741" width="8.88671875" style="1"/>
    <col min="10742" max="10742" width="3.21875" style="1" customWidth="1"/>
    <col min="10743" max="10743" width="8.109375" style="1" customWidth="1"/>
    <col min="10744" max="10744" width="15.21875" style="1" bestFit="1" customWidth="1"/>
    <col min="10745" max="10746" width="10.44140625" style="1" customWidth="1"/>
    <col min="10747" max="10747" width="10.44140625" style="1" bestFit="1" customWidth="1"/>
    <col min="10748" max="10749" width="11.33203125" style="1" customWidth="1"/>
    <col min="10750" max="10750" width="5.109375" style="1" customWidth="1"/>
    <col min="10751" max="10751" width="3.21875" style="1" customWidth="1"/>
    <col min="10752" max="10752" width="7.5546875" style="1" customWidth="1"/>
    <col min="10753" max="10753" width="15.21875" style="1" bestFit="1" customWidth="1"/>
    <col min="10754" max="10754" width="11.6640625" style="1" customWidth="1"/>
    <col min="10755" max="10755" width="11.109375" style="1" customWidth="1"/>
    <col min="10756" max="10756" width="12.44140625" style="1" customWidth="1"/>
    <col min="10757" max="10757" width="8" style="1" customWidth="1"/>
    <col min="10758" max="10760" width="10.88671875" style="1" customWidth="1"/>
    <col min="10761" max="10763" width="8" style="1" customWidth="1"/>
    <col min="10764" max="10997" width="8.88671875" style="1"/>
    <col min="10998" max="10998" width="3.21875" style="1" customWidth="1"/>
    <col min="10999" max="10999" width="8.109375" style="1" customWidth="1"/>
    <col min="11000" max="11000" width="15.21875" style="1" bestFit="1" customWidth="1"/>
    <col min="11001" max="11002" width="10.44140625" style="1" customWidth="1"/>
    <col min="11003" max="11003" width="10.44140625" style="1" bestFit="1" customWidth="1"/>
    <col min="11004" max="11005" width="11.33203125" style="1" customWidth="1"/>
    <col min="11006" max="11006" width="5.109375" style="1" customWidth="1"/>
    <col min="11007" max="11007" width="3.21875" style="1" customWidth="1"/>
    <col min="11008" max="11008" width="7.5546875" style="1" customWidth="1"/>
    <col min="11009" max="11009" width="15.21875" style="1" bestFit="1" customWidth="1"/>
    <col min="11010" max="11010" width="11.6640625" style="1" customWidth="1"/>
    <col min="11011" max="11011" width="11.109375" style="1" customWidth="1"/>
    <col min="11012" max="11012" width="12.44140625" style="1" customWidth="1"/>
    <col min="11013" max="11013" width="8" style="1" customWidth="1"/>
    <col min="11014" max="11016" width="10.88671875" style="1" customWidth="1"/>
    <col min="11017" max="11019" width="8" style="1" customWidth="1"/>
    <col min="11020" max="11253" width="8.88671875" style="1"/>
    <col min="11254" max="11254" width="3.21875" style="1" customWidth="1"/>
    <col min="11255" max="11255" width="8.109375" style="1" customWidth="1"/>
    <col min="11256" max="11256" width="15.21875" style="1" bestFit="1" customWidth="1"/>
    <col min="11257" max="11258" width="10.44140625" style="1" customWidth="1"/>
    <col min="11259" max="11259" width="10.44140625" style="1" bestFit="1" customWidth="1"/>
    <col min="11260" max="11261" width="11.33203125" style="1" customWidth="1"/>
    <col min="11262" max="11262" width="5.109375" style="1" customWidth="1"/>
    <col min="11263" max="11263" width="3.21875" style="1" customWidth="1"/>
    <col min="11264" max="11264" width="7.5546875" style="1" customWidth="1"/>
    <col min="11265" max="11265" width="15.21875" style="1" bestFit="1" customWidth="1"/>
    <col min="11266" max="11266" width="11.6640625" style="1" customWidth="1"/>
    <col min="11267" max="11267" width="11.109375" style="1" customWidth="1"/>
    <col min="11268" max="11268" width="12.44140625" style="1" customWidth="1"/>
    <col min="11269" max="11269" width="8" style="1" customWidth="1"/>
    <col min="11270" max="11272" width="10.88671875" style="1" customWidth="1"/>
    <col min="11273" max="11275" width="8" style="1" customWidth="1"/>
    <col min="11276" max="11509" width="8.88671875" style="1"/>
    <col min="11510" max="11510" width="3.21875" style="1" customWidth="1"/>
    <col min="11511" max="11511" width="8.109375" style="1" customWidth="1"/>
    <col min="11512" max="11512" width="15.21875" style="1" bestFit="1" customWidth="1"/>
    <col min="11513" max="11514" width="10.44140625" style="1" customWidth="1"/>
    <col min="11515" max="11515" width="10.44140625" style="1" bestFit="1" customWidth="1"/>
    <col min="11516" max="11517" width="11.33203125" style="1" customWidth="1"/>
    <col min="11518" max="11518" width="5.109375" style="1" customWidth="1"/>
    <col min="11519" max="11519" width="3.21875" style="1" customWidth="1"/>
    <col min="11520" max="11520" width="7.5546875" style="1" customWidth="1"/>
    <col min="11521" max="11521" width="15.21875" style="1" bestFit="1" customWidth="1"/>
    <col min="11522" max="11522" width="11.6640625" style="1" customWidth="1"/>
    <col min="11523" max="11523" width="11.109375" style="1" customWidth="1"/>
    <col min="11524" max="11524" width="12.44140625" style="1" customWidth="1"/>
    <col min="11525" max="11525" width="8" style="1" customWidth="1"/>
    <col min="11526" max="11528" width="10.88671875" style="1" customWidth="1"/>
    <col min="11529" max="11531" width="8" style="1" customWidth="1"/>
    <col min="11532" max="11765" width="8.88671875" style="1"/>
    <col min="11766" max="11766" width="3.21875" style="1" customWidth="1"/>
    <col min="11767" max="11767" width="8.109375" style="1" customWidth="1"/>
    <col min="11768" max="11768" width="15.21875" style="1" bestFit="1" customWidth="1"/>
    <col min="11769" max="11770" width="10.44140625" style="1" customWidth="1"/>
    <col min="11771" max="11771" width="10.44140625" style="1" bestFit="1" customWidth="1"/>
    <col min="11772" max="11773" width="11.33203125" style="1" customWidth="1"/>
    <col min="11774" max="11774" width="5.109375" style="1" customWidth="1"/>
    <col min="11775" max="11775" width="3.21875" style="1" customWidth="1"/>
    <col min="11776" max="11776" width="7.5546875" style="1" customWidth="1"/>
    <col min="11777" max="11777" width="15.21875" style="1" bestFit="1" customWidth="1"/>
    <col min="11778" max="11778" width="11.6640625" style="1" customWidth="1"/>
    <col min="11779" max="11779" width="11.109375" style="1" customWidth="1"/>
    <col min="11780" max="11780" width="12.44140625" style="1" customWidth="1"/>
    <col min="11781" max="11781" width="8" style="1" customWidth="1"/>
    <col min="11782" max="11784" width="10.88671875" style="1" customWidth="1"/>
    <col min="11785" max="11787" width="8" style="1" customWidth="1"/>
    <col min="11788" max="12021" width="8.88671875" style="1"/>
    <col min="12022" max="12022" width="3.21875" style="1" customWidth="1"/>
    <col min="12023" max="12023" width="8.109375" style="1" customWidth="1"/>
    <col min="12024" max="12024" width="15.21875" style="1" bestFit="1" customWidth="1"/>
    <col min="12025" max="12026" width="10.44140625" style="1" customWidth="1"/>
    <col min="12027" max="12027" width="10.44140625" style="1" bestFit="1" customWidth="1"/>
    <col min="12028" max="12029" width="11.33203125" style="1" customWidth="1"/>
    <col min="12030" max="12030" width="5.109375" style="1" customWidth="1"/>
    <col min="12031" max="12031" width="3.21875" style="1" customWidth="1"/>
    <col min="12032" max="12032" width="7.5546875" style="1" customWidth="1"/>
    <col min="12033" max="12033" width="15.21875" style="1" bestFit="1" customWidth="1"/>
    <col min="12034" max="12034" width="11.6640625" style="1" customWidth="1"/>
    <col min="12035" max="12035" width="11.109375" style="1" customWidth="1"/>
    <col min="12036" max="12036" width="12.44140625" style="1" customWidth="1"/>
    <col min="12037" max="12037" width="8" style="1" customWidth="1"/>
    <col min="12038" max="12040" width="10.88671875" style="1" customWidth="1"/>
    <col min="12041" max="12043" width="8" style="1" customWidth="1"/>
    <col min="12044" max="12277" width="8.88671875" style="1"/>
    <col min="12278" max="12278" width="3.21875" style="1" customWidth="1"/>
    <col min="12279" max="12279" width="8.109375" style="1" customWidth="1"/>
    <col min="12280" max="12280" width="15.21875" style="1" bestFit="1" customWidth="1"/>
    <col min="12281" max="12282" width="10.44140625" style="1" customWidth="1"/>
    <col min="12283" max="12283" width="10.44140625" style="1" bestFit="1" customWidth="1"/>
    <col min="12284" max="12285" width="11.33203125" style="1" customWidth="1"/>
    <col min="12286" max="12286" width="5.109375" style="1" customWidth="1"/>
    <col min="12287" max="12287" width="3.21875" style="1" customWidth="1"/>
    <col min="12288" max="12288" width="7.5546875" style="1" customWidth="1"/>
    <col min="12289" max="12289" width="15.21875" style="1" bestFit="1" customWidth="1"/>
    <col min="12290" max="12290" width="11.6640625" style="1" customWidth="1"/>
    <col min="12291" max="12291" width="11.109375" style="1" customWidth="1"/>
    <col min="12292" max="12292" width="12.44140625" style="1" customWidth="1"/>
    <col min="12293" max="12293" width="8" style="1" customWidth="1"/>
    <col min="12294" max="12296" width="10.88671875" style="1" customWidth="1"/>
    <col min="12297" max="12299" width="8" style="1" customWidth="1"/>
    <col min="12300" max="12533" width="8.88671875" style="1"/>
    <col min="12534" max="12534" width="3.21875" style="1" customWidth="1"/>
    <col min="12535" max="12535" width="8.109375" style="1" customWidth="1"/>
    <col min="12536" max="12536" width="15.21875" style="1" bestFit="1" customWidth="1"/>
    <col min="12537" max="12538" width="10.44140625" style="1" customWidth="1"/>
    <col min="12539" max="12539" width="10.44140625" style="1" bestFit="1" customWidth="1"/>
    <col min="12540" max="12541" width="11.33203125" style="1" customWidth="1"/>
    <col min="12542" max="12542" width="5.109375" style="1" customWidth="1"/>
    <col min="12543" max="12543" width="3.21875" style="1" customWidth="1"/>
    <col min="12544" max="12544" width="7.5546875" style="1" customWidth="1"/>
    <col min="12545" max="12545" width="15.21875" style="1" bestFit="1" customWidth="1"/>
    <col min="12546" max="12546" width="11.6640625" style="1" customWidth="1"/>
    <col min="12547" max="12547" width="11.109375" style="1" customWidth="1"/>
    <col min="12548" max="12548" width="12.44140625" style="1" customWidth="1"/>
    <col min="12549" max="12549" width="8" style="1" customWidth="1"/>
    <col min="12550" max="12552" width="10.88671875" style="1" customWidth="1"/>
    <col min="12553" max="12555" width="8" style="1" customWidth="1"/>
    <col min="12556" max="12789" width="8.88671875" style="1"/>
    <col min="12790" max="12790" width="3.21875" style="1" customWidth="1"/>
    <col min="12791" max="12791" width="8.109375" style="1" customWidth="1"/>
    <col min="12792" max="12792" width="15.21875" style="1" bestFit="1" customWidth="1"/>
    <col min="12793" max="12794" width="10.44140625" style="1" customWidth="1"/>
    <col min="12795" max="12795" width="10.44140625" style="1" bestFit="1" customWidth="1"/>
    <col min="12796" max="12797" width="11.33203125" style="1" customWidth="1"/>
    <col min="12798" max="12798" width="5.109375" style="1" customWidth="1"/>
    <col min="12799" max="12799" width="3.21875" style="1" customWidth="1"/>
    <col min="12800" max="12800" width="7.5546875" style="1" customWidth="1"/>
    <col min="12801" max="12801" width="15.21875" style="1" bestFit="1" customWidth="1"/>
    <col min="12802" max="12802" width="11.6640625" style="1" customWidth="1"/>
    <col min="12803" max="12803" width="11.109375" style="1" customWidth="1"/>
    <col min="12804" max="12804" width="12.44140625" style="1" customWidth="1"/>
    <col min="12805" max="12805" width="8" style="1" customWidth="1"/>
    <col min="12806" max="12808" width="10.88671875" style="1" customWidth="1"/>
    <col min="12809" max="12811" width="8" style="1" customWidth="1"/>
    <col min="12812" max="13045" width="8.88671875" style="1"/>
    <col min="13046" max="13046" width="3.21875" style="1" customWidth="1"/>
    <col min="13047" max="13047" width="8.109375" style="1" customWidth="1"/>
    <col min="13048" max="13048" width="15.21875" style="1" bestFit="1" customWidth="1"/>
    <col min="13049" max="13050" width="10.44140625" style="1" customWidth="1"/>
    <col min="13051" max="13051" width="10.44140625" style="1" bestFit="1" customWidth="1"/>
    <col min="13052" max="13053" width="11.33203125" style="1" customWidth="1"/>
    <col min="13054" max="13054" width="5.109375" style="1" customWidth="1"/>
    <col min="13055" max="13055" width="3.21875" style="1" customWidth="1"/>
    <col min="13056" max="13056" width="7.5546875" style="1" customWidth="1"/>
    <col min="13057" max="13057" width="15.21875" style="1" bestFit="1" customWidth="1"/>
    <col min="13058" max="13058" width="11.6640625" style="1" customWidth="1"/>
    <col min="13059" max="13059" width="11.109375" style="1" customWidth="1"/>
    <col min="13060" max="13060" width="12.44140625" style="1" customWidth="1"/>
    <col min="13061" max="13061" width="8" style="1" customWidth="1"/>
    <col min="13062" max="13064" width="10.88671875" style="1" customWidth="1"/>
    <col min="13065" max="13067" width="8" style="1" customWidth="1"/>
    <col min="13068" max="13301" width="8.88671875" style="1"/>
    <col min="13302" max="13302" width="3.21875" style="1" customWidth="1"/>
    <col min="13303" max="13303" width="8.109375" style="1" customWidth="1"/>
    <col min="13304" max="13304" width="15.21875" style="1" bestFit="1" customWidth="1"/>
    <col min="13305" max="13306" width="10.44140625" style="1" customWidth="1"/>
    <col min="13307" max="13307" width="10.44140625" style="1" bestFit="1" customWidth="1"/>
    <col min="13308" max="13309" width="11.33203125" style="1" customWidth="1"/>
    <col min="13310" max="13310" width="5.109375" style="1" customWidth="1"/>
    <col min="13311" max="13311" width="3.21875" style="1" customWidth="1"/>
    <col min="13312" max="13312" width="7.5546875" style="1" customWidth="1"/>
    <col min="13313" max="13313" width="15.21875" style="1" bestFit="1" customWidth="1"/>
    <col min="13314" max="13314" width="11.6640625" style="1" customWidth="1"/>
    <col min="13315" max="13315" width="11.109375" style="1" customWidth="1"/>
    <col min="13316" max="13316" width="12.44140625" style="1" customWidth="1"/>
    <col min="13317" max="13317" width="8" style="1" customWidth="1"/>
    <col min="13318" max="13320" width="10.88671875" style="1" customWidth="1"/>
    <col min="13321" max="13323" width="8" style="1" customWidth="1"/>
    <col min="13324" max="13557" width="8.88671875" style="1"/>
    <col min="13558" max="13558" width="3.21875" style="1" customWidth="1"/>
    <col min="13559" max="13559" width="8.109375" style="1" customWidth="1"/>
    <col min="13560" max="13560" width="15.21875" style="1" bestFit="1" customWidth="1"/>
    <col min="13561" max="13562" width="10.44140625" style="1" customWidth="1"/>
    <col min="13563" max="13563" width="10.44140625" style="1" bestFit="1" customWidth="1"/>
    <col min="13564" max="13565" width="11.33203125" style="1" customWidth="1"/>
    <col min="13566" max="13566" width="5.109375" style="1" customWidth="1"/>
    <col min="13567" max="13567" width="3.21875" style="1" customWidth="1"/>
    <col min="13568" max="13568" width="7.5546875" style="1" customWidth="1"/>
    <col min="13569" max="13569" width="15.21875" style="1" bestFit="1" customWidth="1"/>
    <col min="13570" max="13570" width="11.6640625" style="1" customWidth="1"/>
    <col min="13571" max="13571" width="11.109375" style="1" customWidth="1"/>
    <col min="13572" max="13572" width="12.44140625" style="1" customWidth="1"/>
    <col min="13573" max="13573" width="8" style="1" customWidth="1"/>
    <col min="13574" max="13576" width="10.88671875" style="1" customWidth="1"/>
    <col min="13577" max="13579" width="8" style="1" customWidth="1"/>
    <col min="13580" max="13813" width="8.88671875" style="1"/>
    <col min="13814" max="13814" width="3.21875" style="1" customWidth="1"/>
    <col min="13815" max="13815" width="8.109375" style="1" customWidth="1"/>
    <col min="13816" max="13816" width="15.21875" style="1" bestFit="1" customWidth="1"/>
    <col min="13817" max="13818" width="10.44140625" style="1" customWidth="1"/>
    <col min="13819" max="13819" width="10.44140625" style="1" bestFit="1" customWidth="1"/>
    <col min="13820" max="13821" width="11.33203125" style="1" customWidth="1"/>
    <col min="13822" max="13822" width="5.109375" style="1" customWidth="1"/>
    <col min="13823" max="13823" width="3.21875" style="1" customWidth="1"/>
    <col min="13824" max="13824" width="7.5546875" style="1" customWidth="1"/>
    <col min="13825" max="13825" width="15.21875" style="1" bestFit="1" customWidth="1"/>
    <col min="13826" max="13826" width="11.6640625" style="1" customWidth="1"/>
    <col min="13827" max="13827" width="11.109375" style="1" customWidth="1"/>
    <col min="13828" max="13828" width="12.44140625" style="1" customWidth="1"/>
    <col min="13829" max="13829" width="8" style="1" customWidth="1"/>
    <col min="13830" max="13832" width="10.88671875" style="1" customWidth="1"/>
    <col min="13833" max="13835" width="8" style="1" customWidth="1"/>
    <col min="13836" max="14069" width="8.88671875" style="1"/>
    <col min="14070" max="14070" width="3.21875" style="1" customWidth="1"/>
    <col min="14071" max="14071" width="8.109375" style="1" customWidth="1"/>
    <col min="14072" max="14072" width="15.21875" style="1" bestFit="1" customWidth="1"/>
    <col min="14073" max="14074" width="10.44140625" style="1" customWidth="1"/>
    <col min="14075" max="14075" width="10.44140625" style="1" bestFit="1" customWidth="1"/>
    <col min="14076" max="14077" width="11.33203125" style="1" customWidth="1"/>
    <col min="14078" max="14078" width="5.109375" style="1" customWidth="1"/>
    <col min="14079" max="14079" width="3.21875" style="1" customWidth="1"/>
    <col min="14080" max="14080" width="7.5546875" style="1" customWidth="1"/>
    <col min="14081" max="14081" width="15.21875" style="1" bestFit="1" customWidth="1"/>
    <col min="14082" max="14082" width="11.6640625" style="1" customWidth="1"/>
    <col min="14083" max="14083" width="11.109375" style="1" customWidth="1"/>
    <col min="14084" max="14084" width="12.44140625" style="1" customWidth="1"/>
    <col min="14085" max="14085" width="8" style="1" customWidth="1"/>
    <col min="14086" max="14088" width="10.88671875" style="1" customWidth="1"/>
    <col min="14089" max="14091" width="8" style="1" customWidth="1"/>
    <col min="14092" max="14325" width="8.88671875" style="1"/>
    <col min="14326" max="14326" width="3.21875" style="1" customWidth="1"/>
    <col min="14327" max="14327" width="8.109375" style="1" customWidth="1"/>
    <col min="14328" max="14328" width="15.21875" style="1" bestFit="1" customWidth="1"/>
    <col min="14329" max="14330" width="10.44140625" style="1" customWidth="1"/>
    <col min="14331" max="14331" width="10.44140625" style="1" bestFit="1" customWidth="1"/>
    <col min="14332" max="14333" width="11.33203125" style="1" customWidth="1"/>
    <col min="14334" max="14334" width="5.109375" style="1" customWidth="1"/>
    <col min="14335" max="14335" width="3.21875" style="1" customWidth="1"/>
    <col min="14336" max="14336" width="7.5546875" style="1" customWidth="1"/>
    <col min="14337" max="14337" width="15.21875" style="1" bestFit="1" customWidth="1"/>
    <col min="14338" max="14338" width="11.6640625" style="1" customWidth="1"/>
    <col min="14339" max="14339" width="11.109375" style="1" customWidth="1"/>
    <col min="14340" max="14340" width="12.44140625" style="1" customWidth="1"/>
    <col min="14341" max="14341" width="8" style="1" customWidth="1"/>
    <col min="14342" max="14344" width="10.88671875" style="1" customWidth="1"/>
    <col min="14345" max="14347" width="8" style="1" customWidth="1"/>
    <col min="14348" max="14581" width="8.88671875" style="1"/>
    <col min="14582" max="14582" width="3.21875" style="1" customWidth="1"/>
    <col min="14583" max="14583" width="8.109375" style="1" customWidth="1"/>
    <col min="14584" max="14584" width="15.21875" style="1" bestFit="1" customWidth="1"/>
    <col min="14585" max="14586" width="10.44140625" style="1" customWidth="1"/>
    <col min="14587" max="14587" width="10.44140625" style="1" bestFit="1" customWidth="1"/>
    <col min="14588" max="14589" width="11.33203125" style="1" customWidth="1"/>
    <col min="14590" max="14590" width="5.109375" style="1" customWidth="1"/>
    <col min="14591" max="14591" width="3.21875" style="1" customWidth="1"/>
    <col min="14592" max="14592" width="7.5546875" style="1" customWidth="1"/>
    <col min="14593" max="14593" width="15.21875" style="1" bestFit="1" customWidth="1"/>
    <col min="14594" max="14594" width="11.6640625" style="1" customWidth="1"/>
    <col min="14595" max="14595" width="11.109375" style="1" customWidth="1"/>
    <col min="14596" max="14596" width="12.44140625" style="1" customWidth="1"/>
    <col min="14597" max="14597" width="8" style="1" customWidth="1"/>
    <col min="14598" max="14600" width="10.88671875" style="1" customWidth="1"/>
    <col min="14601" max="14603" width="8" style="1" customWidth="1"/>
    <col min="14604" max="14837" width="8.88671875" style="1"/>
    <col min="14838" max="14838" width="3.21875" style="1" customWidth="1"/>
    <col min="14839" max="14839" width="8.109375" style="1" customWidth="1"/>
    <col min="14840" max="14840" width="15.21875" style="1" bestFit="1" customWidth="1"/>
    <col min="14841" max="14842" width="10.44140625" style="1" customWidth="1"/>
    <col min="14843" max="14843" width="10.44140625" style="1" bestFit="1" customWidth="1"/>
    <col min="14844" max="14845" width="11.33203125" style="1" customWidth="1"/>
    <col min="14846" max="14846" width="5.109375" style="1" customWidth="1"/>
    <col min="14847" max="14847" width="3.21875" style="1" customWidth="1"/>
    <col min="14848" max="14848" width="7.5546875" style="1" customWidth="1"/>
    <col min="14849" max="14849" width="15.21875" style="1" bestFit="1" customWidth="1"/>
    <col min="14850" max="14850" width="11.6640625" style="1" customWidth="1"/>
    <col min="14851" max="14851" width="11.109375" style="1" customWidth="1"/>
    <col min="14852" max="14852" width="12.44140625" style="1" customWidth="1"/>
    <col min="14853" max="14853" width="8" style="1" customWidth="1"/>
    <col min="14854" max="14856" width="10.88671875" style="1" customWidth="1"/>
    <col min="14857" max="14859" width="8" style="1" customWidth="1"/>
    <col min="14860" max="15093" width="8.88671875" style="1"/>
    <col min="15094" max="15094" width="3.21875" style="1" customWidth="1"/>
    <col min="15095" max="15095" width="8.109375" style="1" customWidth="1"/>
    <col min="15096" max="15096" width="15.21875" style="1" bestFit="1" customWidth="1"/>
    <col min="15097" max="15098" width="10.44140625" style="1" customWidth="1"/>
    <col min="15099" max="15099" width="10.44140625" style="1" bestFit="1" customWidth="1"/>
    <col min="15100" max="15101" width="11.33203125" style="1" customWidth="1"/>
    <col min="15102" max="15102" width="5.109375" style="1" customWidth="1"/>
    <col min="15103" max="15103" width="3.21875" style="1" customWidth="1"/>
    <col min="15104" max="15104" width="7.5546875" style="1" customWidth="1"/>
    <col min="15105" max="15105" width="15.21875" style="1" bestFit="1" customWidth="1"/>
    <col min="15106" max="15106" width="11.6640625" style="1" customWidth="1"/>
    <col min="15107" max="15107" width="11.109375" style="1" customWidth="1"/>
    <col min="15108" max="15108" width="12.44140625" style="1" customWidth="1"/>
    <col min="15109" max="15109" width="8" style="1" customWidth="1"/>
    <col min="15110" max="15112" width="10.88671875" style="1" customWidth="1"/>
    <col min="15113" max="15115" width="8" style="1" customWidth="1"/>
    <col min="15116" max="15349" width="8.88671875" style="1"/>
    <col min="15350" max="15350" width="3.21875" style="1" customWidth="1"/>
    <col min="15351" max="15351" width="8.109375" style="1" customWidth="1"/>
    <col min="15352" max="15352" width="15.21875" style="1" bestFit="1" customWidth="1"/>
    <col min="15353" max="15354" width="10.44140625" style="1" customWidth="1"/>
    <col min="15355" max="15355" width="10.44140625" style="1" bestFit="1" customWidth="1"/>
    <col min="15356" max="15357" width="11.33203125" style="1" customWidth="1"/>
    <col min="15358" max="15358" width="5.109375" style="1" customWidth="1"/>
    <col min="15359" max="15359" width="3.21875" style="1" customWidth="1"/>
    <col min="15360" max="15360" width="7.5546875" style="1" customWidth="1"/>
    <col min="15361" max="15361" width="15.21875" style="1" bestFit="1" customWidth="1"/>
    <col min="15362" max="15362" width="11.6640625" style="1" customWidth="1"/>
    <col min="15363" max="15363" width="11.109375" style="1" customWidth="1"/>
    <col min="15364" max="15364" width="12.44140625" style="1" customWidth="1"/>
    <col min="15365" max="15365" width="8" style="1" customWidth="1"/>
    <col min="15366" max="15368" width="10.88671875" style="1" customWidth="1"/>
    <col min="15369" max="15371" width="8" style="1" customWidth="1"/>
    <col min="15372" max="15605" width="8.88671875" style="1"/>
    <col min="15606" max="15606" width="3.21875" style="1" customWidth="1"/>
    <col min="15607" max="15607" width="8.109375" style="1" customWidth="1"/>
    <col min="15608" max="15608" width="15.21875" style="1" bestFit="1" customWidth="1"/>
    <col min="15609" max="15610" width="10.44140625" style="1" customWidth="1"/>
    <col min="15611" max="15611" width="10.44140625" style="1" bestFit="1" customWidth="1"/>
    <col min="15612" max="15613" width="11.33203125" style="1" customWidth="1"/>
    <col min="15614" max="15614" width="5.109375" style="1" customWidth="1"/>
    <col min="15615" max="15615" width="3.21875" style="1" customWidth="1"/>
    <col min="15616" max="15616" width="7.5546875" style="1" customWidth="1"/>
    <col min="15617" max="15617" width="15.21875" style="1" bestFit="1" customWidth="1"/>
    <col min="15618" max="15618" width="11.6640625" style="1" customWidth="1"/>
    <col min="15619" max="15619" width="11.109375" style="1" customWidth="1"/>
    <col min="15620" max="15620" width="12.44140625" style="1" customWidth="1"/>
    <col min="15621" max="15621" width="8" style="1" customWidth="1"/>
    <col min="15622" max="15624" width="10.88671875" style="1" customWidth="1"/>
    <col min="15625" max="15627" width="8" style="1" customWidth="1"/>
    <col min="15628" max="15861" width="8.88671875" style="1"/>
    <col min="15862" max="15862" width="3.21875" style="1" customWidth="1"/>
    <col min="15863" max="15863" width="8.109375" style="1" customWidth="1"/>
    <col min="15864" max="15864" width="15.21875" style="1" bestFit="1" customWidth="1"/>
    <col min="15865" max="15866" width="10.44140625" style="1" customWidth="1"/>
    <col min="15867" max="15867" width="10.44140625" style="1" bestFit="1" customWidth="1"/>
    <col min="15868" max="15869" width="11.33203125" style="1" customWidth="1"/>
    <col min="15870" max="15870" width="5.109375" style="1" customWidth="1"/>
    <col min="15871" max="15871" width="3.21875" style="1" customWidth="1"/>
    <col min="15872" max="15872" width="7.5546875" style="1" customWidth="1"/>
    <col min="15873" max="15873" width="15.21875" style="1" bestFit="1" customWidth="1"/>
    <col min="15874" max="15874" width="11.6640625" style="1" customWidth="1"/>
    <col min="15875" max="15875" width="11.109375" style="1" customWidth="1"/>
    <col min="15876" max="15876" width="12.44140625" style="1" customWidth="1"/>
    <col min="15877" max="15877" width="8" style="1" customWidth="1"/>
    <col min="15878" max="15880" width="10.88671875" style="1" customWidth="1"/>
    <col min="15881" max="15883" width="8" style="1" customWidth="1"/>
    <col min="15884" max="16117" width="8.88671875" style="1"/>
    <col min="16118" max="16118" width="3.21875" style="1" customWidth="1"/>
    <col min="16119" max="16119" width="8.109375" style="1" customWidth="1"/>
    <col min="16120" max="16120" width="15.21875" style="1" bestFit="1" customWidth="1"/>
    <col min="16121" max="16122" width="10.44140625" style="1" customWidth="1"/>
    <col min="16123" max="16123" width="10.44140625" style="1" bestFit="1" customWidth="1"/>
    <col min="16124" max="16125" width="11.33203125" style="1" customWidth="1"/>
    <col min="16126" max="16126" width="5.109375" style="1" customWidth="1"/>
    <col min="16127" max="16127" width="3.21875" style="1" customWidth="1"/>
    <col min="16128" max="16128" width="7.5546875" style="1" customWidth="1"/>
    <col min="16129" max="16129" width="15.21875" style="1" bestFit="1" customWidth="1"/>
    <col min="16130" max="16130" width="11.6640625" style="1" customWidth="1"/>
    <col min="16131" max="16131" width="11.109375" style="1" customWidth="1"/>
    <col min="16132" max="16132" width="12.44140625" style="1" customWidth="1"/>
    <col min="16133" max="16133" width="8" style="1" customWidth="1"/>
    <col min="16134" max="16136" width="10.88671875" style="1" customWidth="1"/>
    <col min="16137" max="16139" width="8" style="1" customWidth="1"/>
    <col min="16140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1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J4" s="5" t="s">
        <v>10</v>
      </c>
      <c r="K4" s="6"/>
      <c r="L4" s="7"/>
      <c r="M4" s="8" t="s">
        <v>11</v>
      </c>
      <c r="N4" s="8" t="s">
        <v>12</v>
      </c>
      <c r="O4" s="10" t="s">
        <v>13</v>
      </c>
    </row>
    <row r="5" spans="1:15" s="20" customFormat="1" ht="19.5" customHeight="1">
      <c r="A5" s="12" t="s">
        <v>14</v>
      </c>
      <c r="B5" s="13" t="s">
        <v>15</v>
      </c>
      <c r="C5" s="14" t="s">
        <v>16</v>
      </c>
      <c r="D5" s="15">
        <v>2401</v>
      </c>
      <c r="E5" s="16">
        <f>'[1]1월'!D5</f>
        <v>2164</v>
      </c>
      <c r="F5" s="17">
        <v>2399</v>
      </c>
      <c r="G5" s="18">
        <f>(D5-E5)/E5</f>
        <v>0.10951940850277264</v>
      </c>
      <c r="H5" s="19">
        <f>(D5-F5)/F5</f>
        <v>8.3368070029178826E-4</v>
      </c>
      <c r="J5" s="12" t="s">
        <v>14</v>
      </c>
      <c r="K5" s="13" t="s">
        <v>17</v>
      </c>
      <c r="L5" s="14" t="s">
        <v>16</v>
      </c>
      <c r="M5" s="21">
        <f>'[1]1월'!D5+'2월'!D5</f>
        <v>4565</v>
      </c>
      <c r="N5" s="22">
        <f>'[1]1월'!F5+F5</f>
        <v>5746</v>
      </c>
      <c r="O5" s="23">
        <f>(M5-N5)/N5</f>
        <v>-0.20553428471980509</v>
      </c>
    </row>
    <row r="6" spans="1:15" s="20" customFormat="1" ht="19.5" customHeight="1">
      <c r="A6" s="24"/>
      <c r="B6" s="25"/>
      <c r="C6" s="26" t="s">
        <v>18</v>
      </c>
      <c r="D6" s="27">
        <f>D5</f>
        <v>2401</v>
      </c>
      <c r="E6" s="28">
        <f>'[1]1월'!D6</f>
        <v>2164</v>
      </c>
      <c r="F6" s="29">
        <v>2399</v>
      </c>
      <c r="G6" s="30">
        <f t="shared" ref="G6:G29" si="0">(D6-E6)/E6</f>
        <v>0.10951940850277264</v>
      </c>
      <c r="H6" s="31">
        <f t="shared" ref="H6:H29" si="1">(D6-F6)/F6</f>
        <v>8.3368070029178826E-4</v>
      </c>
      <c r="J6" s="24"/>
      <c r="K6" s="25"/>
      <c r="L6" s="26" t="s">
        <v>18</v>
      </c>
      <c r="M6" s="32">
        <f>SUM(M5)</f>
        <v>4565</v>
      </c>
      <c r="N6" s="33">
        <f>'[1]1월'!F6+F6</f>
        <v>5746</v>
      </c>
      <c r="O6" s="34">
        <f t="shared" ref="O6:O29" si="2">(M6-N6)/N6</f>
        <v>-0.20553428471980509</v>
      </c>
    </row>
    <row r="7" spans="1:15" s="20" customFormat="1" ht="19.5" customHeight="1">
      <c r="A7" s="24"/>
      <c r="B7" s="36" t="s">
        <v>19</v>
      </c>
      <c r="C7" s="37" t="s">
        <v>20</v>
      </c>
      <c r="D7" s="38">
        <v>1</v>
      </c>
      <c r="E7" s="16">
        <f>'[1]1월'!D7</f>
        <v>10</v>
      </c>
      <c r="F7" s="39">
        <v>95</v>
      </c>
      <c r="G7" s="40">
        <f t="shared" si="0"/>
        <v>-0.9</v>
      </c>
      <c r="H7" s="41">
        <f t="shared" si="1"/>
        <v>-0.98947368421052628</v>
      </c>
      <c r="J7" s="24"/>
      <c r="K7" s="36" t="s">
        <v>21</v>
      </c>
      <c r="L7" s="37" t="s">
        <v>20</v>
      </c>
      <c r="M7" s="42">
        <f>'[1]1월'!D7+'2월'!D7</f>
        <v>11</v>
      </c>
      <c r="N7" s="43">
        <f>'[1]1월'!F7+F7</f>
        <v>198</v>
      </c>
      <c r="O7" s="23">
        <f t="shared" si="2"/>
        <v>-0.94444444444444442</v>
      </c>
    </row>
    <row r="8" spans="1:15" s="20" customFormat="1" ht="19.5" customHeight="1">
      <c r="A8" s="24"/>
      <c r="B8" s="25"/>
      <c r="C8" s="26" t="s">
        <v>18</v>
      </c>
      <c r="D8" s="44">
        <f>D7</f>
        <v>1</v>
      </c>
      <c r="E8" s="28">
        <f>'[1]1월'!D8</f>
        <v>10</v>
      </c>
      <c r="F8" s="45">
        <v>95</v>
      </c>
      <c r="G8" s="30">
        <f t="shared" si="0"/>
        <v>-0.9</v>
      </c>
      <c r="H8" s="31">
        <f t="shared" si="1"/>
        <v>-0.98947368421052628</v>
      </c>
      <c r="J8" s="24"/>
      <c r="K8" s="25"/>
      <c r="L8" s="26" t="s">
        <v>18</v>
      </c>
      <c r="M8" s="32">
        <f>SUM(M7)</f>
        <v>11</v>
      </c>
      <c r="N8" s="33">
        <f>'[1]1월'!F8+F8</f>
        <v>198</v>
      </c>
      <c r="O8" s="46">
        <f t="shared" si="2"/>
        <v>-0.94444444444444442</v>
      </c>
    </row>
    <row r="9" spans="1:15" s="20" customFormat="1" ht="19.5" hidden="1" customHeight="1">
      <c r="A9" s="24"/>
      <c r="B9" s="48" t="s">
        <v>22</v>
      </c>
      <c r="C9" s="49" t="s">
        <v>23</v>
      </c>
      <c r="D9" s="38"/>
      <c r="E9" s="16">
        <f>'[1]1월'!D9</f>
        <v>0</v>
      </c>
      <c r="F9" s="39">
        <v>234</v>
      </c>
      <c r="G9" s="40" t="e">
        <f t="shared" si="0"/>
        <v>#DIV/0!</v>
      </c>
      <c r="H9" s="41">
        <f t="shared" si="1"/>
        <v>-1</v>
      </c>
      <c r="J9" s="24"/>
      <c r="K9" s="48" t="s">
        <v>24</v>
      </c>
      <c r="L9" s="49" t="s">
        <v>23</v>
      </c>
      <c r="M9" s="50">
        <f>'[1]1월'!D9+'2월'!D9</f>
        <v>0</v>
      </c>
      <c r="N9" s="51">
        <f>'[1]1월'!F9+'2월'!F9</f>
        <v>721</v>
      </c>
      <c r="O9" s="52">
        <f t="shared" si="2"/>
        <v>-1</v>
      </c>
    </row>
    <row r="10" spans="1:15" s="20" customFormat="1" ht="19.5" hidden="1" customHeight="1">
      <c r="A10" s="24"/>
      <c r="B10" s="53"/>
      <c r="C10" s="26" t="s">
        <v>18</v>
      </c>
      <c r="D10" s="44">
        <f>D9</f>
        <v>0</v>
      </c>
      <c r="E10" s="16">
        <f>'[1]1월'!D10</f>
        <v>0</v>
      </c>
      <c r="F10" s="45">
        <v>234</v>
      </c>
      <c r="G10" s="30" t="e">
        <f t="shared" si="0"/>
        <v>#DIV/0!</v>
      </c>
      <c r="H10" s="31">
        <f t="shared" si="1"/>
        <v>-1</v>
      </c>
      <c r="J10" s="24"/>
      <c r="K10" s="53"/>
      <c r="L10" s="26" t="s">
        <v>25</v>
      </c>
      <c r="M10" s="32">
        <f>SUM(M9)</f>
        <v>0</v>
      </c>
      <c r="N10" s="33">
        <f>'[1]1월'!F10+'2월'!F10</f>
        <v>721</v>
      </c>
      <c r="O10" s="46">
        <f t="shared" si="2"/>
        <v>-1</v>
      </c>
    </row>
    <row r="11" spans="1:15" s="20" customFormat="1" ht="19.5" customHeight="1">
      <c r="A11" s="24"/>
      <c r="B11" s="54" t="s">
        <v>26</v>
      </c>
      <c r="C11" s="49" t="s">
        <v>27</v>
      </c>
      <c r="D11" s="38">
        <v>1075</v>
      </c>
      <c r="E11" s="16">
        <f>'[1]1월'!D11</f>
        <v>1115</v>
      </c>
      <c r="F11" s="39">
        <v>1161</v>
      </c>
      <c r="G11" s="55">
        <f t="shared" si="0"/>
        <v>-3.5874439461883408E-2</v>
      </c>
      <c r="H11" s="41">
        <f t="shared" si="1"/>
        <v>-7.407407407407407E-2</v>
      </c>
      <c r="J11" s="24"/>
      <c r="K11" s="54" t="s">
        <v>28</v>
      </c>
      <c r="L11" s="56" t="s">
        <v>27</v>
      </c>
      <c r="M11" s="50">
        <f>'[1]1월'!D11+'2월'!D11</f>
        <v>2190</v>
      </c>
      <c r="N11" s="51">
        <f>'[1]1월'!F11+'2월'!F11</f>
        <v>2637</v>
      </c>
      <c r="O11" s="57">
        <f t="shared" si="2"/>
        <v>-0.1695108077360637</v>
      </c>
    </row>
    <row r="12" spans="1:15" s="20" customFormat="1" ht="19.5" customHeight="1">
      <c r="A12" s="24"/>
      <c r="B12" s="25"/>
      <c r="C12" s="26" t="s">
        <v>18</v>
      </c>
      <c r="D12" s="44">
        <f>D11</f>
        <v>1075</v>
      </c>
      <c r="E12" s="28">
        <f>'[1]1월'!D12</f>
        <v>1115</v>
      </c>
      <c r="F12" s="45">
        <v>1161</v>
      </c>
      <c r="G12" s="30">
        <f t="shared" si="0"/>
        <v>-3.5874439461883408E-2</v>
      </c>
      <c r="H12" s="31">
        <f t="shared" si="1"/>
        <v>-7.407407407407407E-2</v>
      </c>
      <c r="J12" s="24"/>
      <c r="K12" s="25"/>
      <c r="L12" s="26" t="s">
        <v>18</v>
      </c>
      <c r="M12" s="32">
        <f>SUM(M11)</f>
        <v>2190</v>
      </c>
      <c r="N12" s="33">
        <f>'[1]1월'!F12+'2월'!F12</f>
        <v>2637</v>
      </c>
      <c r="O12" s="46">
        <f t="shared" si="2"/>
        <v>-0.1695108077360637</v>
      </c>
    </row>
    <row r="13" spans="1:15" s="20" customFormat="1" ht="19.5" customHeight="1">
      <c r="A13" s="24"/>
      <c r="B13" s="54" t="s">
        <v>29</v>
      </c>
      <c r="C13" s="49" t="s">
        <v>30</v>
      </c>
      <c r="D13" s="38">
        <v>2</v>
      </c>
      <c r="E13" s="16">
        <f>'[1]1월'!D13</f>
        <v>1</v>
      </c>
      <c r="F13" s="39">
        <v>124</v>
      </c>
      <c r="G13" s="40">
        <f t="shared" si="0"/>
        <v>1</v>
      </c>
      <c r="H13" s="41">
        <f t="shared" si="1"/>
        <v>-0.9838709677419355</v>
      </c>
      <c r="J13" s="24"/>
      <c r="K13" s="58" t="s">
        <v>29</v>
      </c>
      <c r="L13" s="49" t="s">
        <v>30</v>
      </c>
      <c r="M13" s="50">
        <f>'[1]1월'!D13+'2월'!D13</f>
        <v>3</v>
      </c>
      <c r="N13" s="51">
        <f>'[1]1월'!F13+F13</f>
        <v>332</v>
      </c>
      <c r="O13" s="57">
        <f t="shared" si="2"/>
        <v>-0.99096385542168675</v>
      </c>
    </row>
    <row r="14" spans="1:15" s="20" customFormat="1" ht="19.5" customHeight="1">
      <c r="A14" s="24"/>
      <c r="B14" s="25"/>
      <c r="C14" s="26" t="s">
        <v>31</v>
      </c>
      <c r="D14" s="44">
        <f>D13</f>
        <v>2</v>
      </c>
      <c r="E14" s="28">
        <f>'[1]1월'!D14</f>
        <v>1</v>
      </c>
      <c r="F14" s="45">
        <v>124</v>
      </c>
      <c r="G14" s="30">
        <f t="shared" si="0"/>
        <v>1</v>
      </c>
      <c r="H14" s="31">
        <f t="shared" si="1"/>
        <v>-0.9838709677419355</v>
      </c>
      <c r="J14" s="24"/>
      <c r="K14" s="58"/>
      <c r="L14" s="26" t="s">
        <v>18</v>
      </c>
      <c r="M14" s="32">
        <f>SUM(M13:M13)</f>
        <v>3</v>
      </c>
      <c r="N14" s="33">
        <f>'[1]1월'!F14+'2월'!F14</f>
        <v>332</v>
      </c>
      <c r="O14" s="46">
        <f t="shared" si="2"/>
        <v>-0.99096385542168675</v>
      </c>
    </row>
    <row r="15" spans="1:15" s="20" customFormat="1" ht="19.5" customHeight="1">
      <c r="A15" s="24"/>
      <c r="B15" s="59" t="s">
        <v>32</v>
      </c>
      <c r="C15" s="49" t="s">
        <v>33</v>
      </c>
      <c r="D15" s="38">
        <v>18</v>
      </c>
      <c r="E15" s="16">
        <f>'[1]1월'!D15</f>
        <v>23</v>
      </c>
      <c r="F15" s="39">
        <v>18</v>
      </c>
      <c r="G15" s="40">
        <f t="shared" si="0"/>
        <v>-0.21739130434782608</v>
      </c>
      <c r="H15" s="41">
        <f t="shared" si="1"/>
        <v>0</v>
      </c>
      <c r="J15" s="24"/>
      <c r="K15" s="36" t="s">
        <v>32</v>
      </c>
      <c r="L15" s="56" t="s">
        <v>33</v>
      </c>
      <c r="M15" s="50">
        <f>'[1]1월'!D15+'2월'!D15</f>
        <v>41</v>
      </c>
      <c r="N15" s="51">
        <f>'[1]1월'!F15+F15</f>
        <v>40</v>
      </c>
      <c r="O15" s="57">
        <f t="shared" si="2"/>
        <v>2.5000000000000001E-2</v>
      </c>
    </row>
    <row r="16" spans="1:15" s="20" customFormat="1" ht="19.5" customHeight="1">
      <c r="A16" s="24"/>
      <c r="B16" s="58"/>
      <c r="C16" s="26" t="s">
        <v>18</v>
      </c>
      <c r="D16" s="44">
        <f>D15</f>
        <v>18</v>
      </c>
      <c r="E16" s="28">
        <f>'[1]1월'!D16</f>
        <v>23</v>
      </c>
      <c r="F16" s="45">
        <v>18</v>
      </c>
      <c r="G16" s="30">
        <f t="shared" si="0"/>
        <v>-0.21739130434782608</v>
      </c>
      <c r="H16" s="31">
        <f t="shared" si="1"/>
        <v>0</v>
      </c>
      <c r="J16" s="24"/>
      <c r="K16" s="25"/>
      <c r="L16" s="26" t="s">
        <v>18</v>
      </c>
      <c r="M16" s="32">
        <f>SUM(M15)</f>
        <v>41</v>
      </c>
      <c r="N16" s="33">
        <f>SUM(N15)</f>
        <v>40</v>
      </c>
      <c r="O16" s="60">
        <f t="shared" si="2"/>
        <v>2.5000000000000001E-2</v>
      </c>
    </row>
    <row r="17" spans="1:15" s="20" customFormat="1" ht="19.5" customHeight="1">
      <c r="A17" s="61"/>
      <c r="B17" s="62" t="s">
        <v>34</v>
      </c>
      <c r="C17" s="49" t="s">
        <v>35</v>
      </c>
      <c r="D17" s="42">
        <v>4</v>
      </c>
      <c r="E17" s="16">
        <f>'[1]1월'!D17</f>
        <v>6</v>
      </c>
      <c r="F17" s="63">
        <v>0</v>
      </c>
      <c r="G17" s="40">
        <f t="shared" si="0"/>
        <v>-0.33333333333333331</v>
      </c>
      <c r="H17" s="64">
        <v>0</v>
      </c>
      <c r="J17" s="65"/>
      <c r="K17" s="62" t="s">
        <v>34</v>
      </c>
      <c r="L17" s="49" t="s">
        <v>35</v>
      </c>
      <c r="M17" s="42">
        <f>'[1]1월'!D17+'2월'!D17</f>
        <v>10</v>
      </c>
      <c r="N17" s="66">
        <f>'[1]1월'!F17+'2월'!F17</f>
        <v>0</v>
      </c>
      <c r="O17" s="64">
        <v>0</v>
      </c>
    </row>
    <row r="18" spans="1:15" s="20" customFormat="1" ht="19.5" customHeight="1">
      <c r="A18" s="61"/>
      <c r="B18" s="67"/>
      <c r="C18" s="49" t="s">
        <v>36</v>
      </c>
      <c r="D18" s="68">
        <v>0</v>
      </c>
      <c r="E18" s="16">
        <f>'[1]1월'!D18</f>
        <v>0</v>
      </c>
      <c r="F18" s="63">
        <v>5</v>
      </c>
      <c r="G18" s="63">
        <v>0</v>
      </c>
      <c r="H18" s="41">
        <f t="shared" si="1"/>
        <v>-1</v>
      </c>
      <c r="J18" s="65"/>
      <c r="K18" s="67"/>
      <c r="L18" s="49" t="s">
        <v>36</v>
      </c>
      <c r="M18" s="50">
        <f>'[1]1월'!D18+'2월'!D18</f>
        <v>0</v>
      </c>
      <c r="N18" s="66">
        <f>'[1]1월'!F18+F18</f>
        <v>5</v>
      </c>
      <c r="O18" s="57">
        <f>(M18-N18)/N18</f>
        <v>-1</v>
      </c>
    </row>
    <row r="19" spans="1:15" s="20" customFormat="1" ht="19.5" customHeight="1">
      <c r="A19" s="61"/>
      <c r="B19" s="69"/>
      <c r="C19" s="26" t="s">
        <v>18</v>
      </c>
      <c r="D19" s="27">
        <f>D17+D18</f>
        <v>4</v>
      </c>
      <c r="E19" s="28">
        <f>'[1]1월'!D19</f>
        <v>6</v>
      </c>
      <c r="F19" s="70">
        <v>5</v>
      </c>
      <c r="G19" s="30">
        <f t="shared" si="0"/>
        <v>-0.33333333333333331</v>
      </c>
      <c r="H19" s="31">
        <f t="shared" si="1"/>
        <v>-0.2</v>
      </c>
      <c r="J19" s="65"/>
      <c r="K19" s="69"/>
      <c r="L19" s="26" t="s">
        <v>18</v>
      </c>
      <c r="M19" s="32">
        <f>SUM(M17:M18)</f>
        <v>10</v>
      </c>
      <c r="N19" s="33">
        <f>'[1]1월'!F19+'2월'!F19</f>
        <v>5</v>
      </c>
      <c r="O19" s="60">
        <f>(M19-N19)/N19</f>
        <v>1</v>
      </c>
    </row>
    <row r="20" spans="1:15" s="20" customFormat="1" ht="19.5" customHeight="1">
      <c r="A20" s="71" t="s">
        <v>37</v>
      </c>
      <c r="B20" s="72"/>
      <c r="C20" s="73"/>
      <c r="D20" s="74">
        <f>D6+D8+D10+D12+D14+D16+D19</f>
        <v>3501</v>
      </c>
      <c r="E20" s="75">
        <f>'[1]1월'!D20</f>
        <v>3319</v>
      </c>
      <c r="F20" s="75">
        <v>4036</v>
      </c>
      <c r="G20" s="76">
        <f t="shared" si="0"/>
        <v>5.4835793913829464E-2</v>
      </c>
      <c r="H20" s="77">
        <f t="shared" si="1"/>
        <v>-0.1325569871159564</v>
      </c>
      <c r="J20" s="71" t="s">
        <v>37</v>
      </c>
      <c r="K20" s="78"/>
      <c r="L20" s="79"/>
      <c r="M20" s="74">
        <f>SUM(M19, M16,M14,M12,M10,M8,M6)</f>
        <v>6820</v>
      </c>
      <c r="N20" s="80">
        <f>SUM(N19, N16,N14,N12,N10,N8,N6)</f>
        <v>9679</v>
      </c>
      <c r="O20" s="81">
        <f t="shared" si="2"/>
        <v>-0.29538175431346214</v>
      </c>
    </row>
    <row r="21" spans="1:15" s="20" customFormat="1" ht="19.5" hidden="1" customHeight="1">
      <c r="A21" s="82" t="s">
        <v>38</v>
      </c>
      <c r="B21" s="83" t="s">
        <v>39</v>
      </c>
      <c r="C21" s="84"/>
      <c r="D21" s="68"/>
      <c r="E21" s="16">
        <f>'[1]1월'!D21</f>
        <v>0</v>
      </c>
      <c r="F21" s="39">
        <v>88</v>
      </c>
      <c r="G21" s="40" t="e">
        <f t="shared" si="0"/>
        <v>#DIV/0!</v>
      </c>
      <c r="H21" s="41">
        <f>(D21-F21)/F21</f>
        <v>-1</v>
      </c>
      <c r="J21" s="82" t="s">
        <v>40</v>
      </c>
      <c r="K21" s="83" t="s">
        <v>39</v>
      </c>
      <c r="L21" s="84"/>
      <c r="M21" s="50">
        <f>'[1]1월'!D21+'2월'!D21</f>
        <v>0</v>
      </c>
      <c r="N21" s="51">
        <f>'[1]1월'!F21+'2월'!F21</f>
        <v>239</v>
      </c>
      <c r="O21" s="85">
        <f t="shared" si="2"/>
        <v>-1</v>
      </c>
    </row>
    <row r="22" spans="1:15" s="20" customFormat="1" ht="19.5" hidden="1" customHeight="1">
      <c r="A22" s="24"/>
      <c r="B22" s="83" t="s">
        <v>41</v>
      </c>
      <c r="C22" s="84"/>
      <c r="D22" s="38"/>
      <c r="E22" s="16">
        <f>'[1]1월'!D22</f>
        <v>0</v>
      </c>
      <c r="F22" s="39">
        <v>365</v>
      </c>
      <c r="G22" s="40" t="e">
        <f t="shared" si="0"/>
        <v>#DIV/0!</v>
      </c>
      <c r="H22" s="41">
        <f t="shared" si="1"/>
        <v>-1</v>
      </c>
      <c r="J22" s="24"/>
      <c r="K22" s="83" t="s">
        <v>41</v>
      </c>
      <c r="L22" s="84"/>
      <c r="M22" s="50">
        <f>'[1]1월'!D22+'2월'!D22</f>
        <v>0</v>
      </c>
      <c r="N22" s="51">
        <f>'[1]1월'!F22+'2월'!F22</f>
        <v>841</v>
      </c>
      <c r="O22" s="85">
        <f t="shared" si="2"/>
        <v>-1</v>
      </c>
    </row>
    <row r="23" spans="1:15" s="20" customFormat="1" ht="19.5" customHeight="1">
      <c r="A23" s="24"/>
      <c r="B23" s="83" t="s">
        <v>42</v>
      </c>
      <c r="C23" s="84"/>
      <c r="D23" s="38">
        <v>920</v>
      </c>
      <c r="E23" s="16">
        <f>'[1]1월'!D23</f>
        <v>1010</v>
      </c>
      <c r="F23" s="39">
        <v>739</v>
      </c>
      <c r="G23" s="40">
        <f t="shared" si="0"/>
        <v>-8.9108910891089105E-2</v>
      </c>
      <c r="H23" s="41">
        <f t="shared" si="1"/>
        <v>0.24492557510148849</v>
      </c>
      <c r="J23" s="24"/>
      <c r="K23" s="83" t="s">
        <v>42</v>
      </c>
      <c r="L23" s="84"/>
      <c r="M23" s="50">
        <f>'[1]1월'!D23+'2월'!D23</f>
        <v>1930</v>
      </c>
      <c r="N23" s="51">
        <f>'[1]1월'!F23+'2월'!F23</f>
        <v>1726</v>
      </c>
      <c r="O23" s="85">
        <f t="shared" si="2"/>
        <v>0.11819235225955968</v>
      </c>
    </row>
    <row r="24" spans="1:15" s="20" customFormat="1" ht="19.5" customHeight="1">
      <c r="A24" s="61"/>
      <c r="B24" s="83" t="s">
        <v>43</v>
      </c>
      <c r="C24" s="84"/>
      <c r="D24" s="38">
        <v>133</v>
      </c>
      <c r="E24" s="16">
        <f>'[1]1월'!D24</f>
        <v>152</v>
      </c>
      <c r="F24" s="39">
        <v>0</v>
      </c>
      <c r="G24" s="40">
        <f>(D24-E24)/E24</f>
        <v>-0.125</v>
      </c>
      <c r="H24" s="64">
        <v>0</v>
      </c>
      <c r="J24" s="61"/>
      <c r="K24" s="83" t="s">
        <v>43</v>
      </c>
      <c r="L24" s="84"/>
      <c r="M24" s="50">
        <f>'[1]1월'!D24+'2월'!D24</f>
        <v>285</v>
      </c>
      <c r="N24" s="51">
        <f>'[1]1월'!F24+'2월'!F24</f>
        <v>0</v>
      </c>
      <c r="O24" s="64">
        <v>0</v>
      </c>
    </row>
    <row r="25" spans="1:15" s="86" customFormat="1" ht="19.5" customHeight="1">
      <c r="A25" s="71" t="s">
        <v>44</v>
      </c>
      <c r="B25" s="72"/>
      <c r="C25" s="73"/>
      <c r="D25" s="74">
        <f>SUM(D21:D24)</f>
        <v>1053</v>
      </c>
      <c r="E25" s="75">
        <f>'[1]1월'!D25</f>
        <v>1162</v>
      </c>
      <c r="F25" s="75">
        <v>1192</v>
      </c>
      <c r="G25" s="76">
        <f t="shared" si="0"/>
        <v>-9.3803786574870915E-2</v>
      </c>
      <c r="H25" s="77">
        <f t="shared" si="1"/>
        <v>-0.11661073825503356</v>
      </c>
      <c r="J25" s="71" t="s">
        <v>44</v>
      </c>
      <c r="K25" s="78"/>
      <c r="L25" s="79"/>
      <c r="M25" s="74">
        <f>SUM(M21:M24)</f>
        <v>2215</v>
      </c>
      <c r="N25" s="80">
        <f>'[1]1월'!F25+'2월'!F25</f>
        <v>2806</v>
      </c>
      <c r="O25" s="81">
        <f t="shared" si="2"/>
        <v>-0.21062009978617249</v>
      </c>
    </row>
    <row r="26" spans="1:15" s="20" customFormat="1" ht="19.5" customHeight="1">
      <c r="A26" s="88" t="s">
        <v>45</v>
      </c>
      <c r="B26" s="89" t="s">
        <v>46</v>
      </c>
      <c r="C26" s="90"/>
      <c r="D26" s="91">
        <v>295</v>
      </c>
      <c r="E26" s="16">
        <f>'[1]1월'!D26</f>
        <v>333</v>
      </c>
      <c r="F26" s="39">
        <v>300</v>
      </c>
      <c r="G26" s="40">
        <f t="shared" si="0"/>
        <v>-0.11411411411411411</v>
      </c>
      <c r="H26" s="41">
        <f t="shared" si="1"/>
        <v>-1.6666666666666666E-2</v>
      </c>
      <c r="J26" s="88" t="s">
        <v>45</v>
      </c>
      <c r="K26" s="83" t="s">
        <v>47</v>
      </c>
      <c r="L26" s="84"/>
      <c r="M26" s="50">
        <f>'[1]1월'!D26+'2월'!D26</f>
        <v>628</v>
      </c>
      <c r="N26" s="51">
        <f>'[1]1월'!F26+'2월'!F26</f>
        <v>613</v>
      </c>
      <c r="O26" s="52">
        <f t="shared" si="2"/>
        <v>2.4469820554649267E-2</v>
      </c>
    </row>
    <row r="27" spans="1:15" s="20" customFormat="1" ht="19.5" customHeight="1">
      <c r="A27" s="24"/>
      <c r="B27" s="83" t="s">
        <v>48</v>
      </c>
      <c r="C27" s="84"/>
      <c r="D27" s="38">
        <v>328</v>
      </c>
      <c r="E27" s="16">
        <f>'[1]1월'!D27</f>
        <v>239</v>
      </c>
      <c r="F27" s="39">
        <v>276</v>
      </c>
      <c r="G27" s="40">
        <f t="shared" si="0"/>
        <v>0.3723849372384937</v>
      </c>
      <c r="H27" s="41">
        <f t="shared" si="1"/>
        <v>0.18840579710144928</v>
      </c>
      <c r="J27" s="24"/>
      <c r="K27" s="92" t="s">
        <v>49</v>
      </c>
      <c r="L27" s="93"/>
      <c r="M27" s="50">
        <f>'[1]1월'!D27+'2월'!D27</f>
        <v>567</v>
      </c>
      <c r="N27" s="51">
        <f>'[1]1월'!F27+'2월'!F27</f>
        <v>550</v>
      </c>
      <c r="O27" s="52">
        <f t="shared" si="2"/>
        <v>3.090909090909091E-2</v>
      </c>
    </row>
    <row r="28" spans="1:15" s="20" customFormat="1" ht="19.5" customHeight="1" thickBot="1">
      <c r="A28" s="94" t="s">
        <v>50</v>
      </c>
      <c r="B28" s="95"/>
      <c r="C28" s="96"/>
      <c r="D28" s="97">
        <f>D26+D27</f>
        <v>623</v>
      </c>
      <c r="E28" s="98">
        <f>'[1]1월'!D28</f>
        <v>572</v>
      </c>
      <c r="F28" s="98">
        <v>576</v>
      </c>
      <c r="G28" s="99">
        <f t="shared" si="0"/>
        <v>8.9160839160839167E-2</v>
      </c>
      <c r="H28" s="100">
        <f t="shared" si="1"/>
        <v>8.1597222222222224E-2</v>
      </c>
      <c r="J28" s="71" t="s">
        <v>50</v>
      </c>
      <c r="K28" s="78"/>
      <c r="L28" s="79"/>
      <c r="M28" s="97">
        <f>SUM(M26:M27)</f>
        <v>1195</v>
      </c>
      <c r="N28" s="97">
        <f>'[1]1월'!F28+'2월'!F28</f>
        <v>1163</v>
      </c>
      <c r="O28" s="101">
        <f t="shared" si="2"/>
        <v>2.7515047291487533E-2</v>
      </c>
    </row>
    <row r="29" spans="1:15" s="86" customFormat="1" ht="19.5" customHeight="1" thickBot="1">
      <c r="A29" s="102" t="s">
        <v>51</v>
      </c>
      <c r="B29" s="103"/>
      <c r="C29" s="104"/>
      <c r="D29" s="105">
        <f>D20+D25+D28</f>
        <v>5177</v>
      </c>
      <c r="E29" s="106">
        <f>'[1]1월'!D29</f>
        <v>5053</v>
      </c>
      <c r="F29" s="106">
        <v>5804</v>
      </c>
      <c r="G29" s="107">
        <f t="shared" si="0"/>
        <v>2.4539877300613498E-2</v>
      </c>
      <c r="H29" s="108">
        <f t="shared" si="1"/>
        <v>-0.1080289455547898</v>
      </c>
      <c r="J29" s="102" t="s">
        <v>51</v>
      </c>
      <c r="K29" s="103"/>
      <c r="L29" s="104"/>
      <c r="M29" s="105">
        <f>SUM(M28,M25,M20)</f>
        <v>10230</v>
      </c>
      <c r="N29" s="106">
        <f>'[1]1월'!F29+'2월'!F29</f>
        <v>13648</v>
      </c>
      <c r="O29" s="109">
        <f t="shared" si="2"/>
        <v>-0.25043962485345839</v>
      </c>
    </row>
    <row r="30" spans="1:15" s="115" customFormat="1" ht="20.100000000000001" customHeight="1">
      <c r="A30" s="110"/>
      <c r="B30" s="111"/>
      <c r="C30" s="111"/>
      <c r="D30" s="112"/>
      <c r="E30" s="113"/>
      <c r="F30" s="110"/>
      <c r="G30" s="111"/>
      <c r="H30" s="111"/>
      <c r="I30" s="112"/>
      <c r="J30" s="110"/>
      <c r="K30" s="110"/>
      <c r="L30" s="110"/>
      <c r="M30" s="110"/>
      <c r="N30" s="110"/>
      <c r="O30" s="114"/>
    </row>
    <row r="31" spans="1:15" s="115" customFormat="1" ht="11.25" customHeight="1">
      <c r="A31" s="116"/>
      <c r="B31" s="116"/>
      <c r="C31" s="116"/>
      <c r="D31" s="116"/>
      <c r="E31" s="113"/>
      <c r="F31" s="113"/>
      <c r="G31" s="114"/>
      <c r="H31" s="117"/>
      <c r="J31" s="118"/>
      <c r="K31" s="112"/>
      <c r="L31" s="112"/>
      <c r="M31" s="112"/>
      <c r="N31" s="113"/>
      <c r="O31" s="114"/>
    </row>
    <row r="32" spans="1:15" s="115" customFormat="1" ht="15.75" customHeight="1">
      <c r="A32" s="116"/>
      <c r="B32" s="116"/>
      <c r="C32" s="116"/>
      <c r="D32" s="116"/>
      <c r="E32" s="113"/>
      <c r="F32" s="113"/>
      <c r="G32" s="114"/>
      <c r="H32" s="117"/>
      <c r="J32" s="116"/>
      <c r="K32" s="116"/>
      <c r="L32" s="116"/>
      <c r="M32" s="119"/>
      <c r="N32" s="113"/>
      <c r="O32" s="114"/>
    </row>
    <row r="33" spans="1:16" s="20" customFormat="1" ht="21" customHeight="1" thickBot="1">
      <c r="A33" s="120" t="s">
        <v>52</v>
      </c>
      <c r="B33" s="121"/>
      <c r="C33" s="121"/>
      <c r="D33" s="47"/>
      <c r="E33" s="47"/>
      <c r="F33" s="47"/>
      <c r="G33" s="117"/>
      <c r="H33" s="117"/>
      <c r="J33" s="120" t="s">
        <v>52</v>
      </c>
      <c r="K33" s="121"/>
      <c r="L33" s="121"/>
      <c r="M33" s="47"/>
      <c r="N33" s="47"/>
      <c r="O33" s="117"/>
    </row>
    <row r="34" spans="1:16" s="20" customFormat="1" ht="19.5" customHeight="1">
      <c r="A34" s="12" t="s">
        <v>53</v>
      </c>
      <c r="B34" s="122" t="s">
        <v>54</v>
      </c>
      <c r="C34" s="123"/>
      <c r="D34" s="124">
        <v>8770</v>
      </c>
      <c r="E34" s="125">
        <f>'[1]1월'!D34</f>
        <v>11863</v>
      </c>
      <c r="F34" s="126">
        <v>6812</v>
      </c>
      <c r="G34" s="127">
        <f t="shared" ref="G34:G39" si="3">(D34-E34)/E34</f>
        <v>-0.26072662901458316</v>
      </c>
      <c r="H34" s="128">
        <f t="shared" ref="H34:H39" si="4">(D34-F34)/F34</f>
        <v>0.28743394010569584</v>
      </c>
      <c r="J34" s="12" t="s">
        <v>53</v>
      </c>
      <c r="K34" s="122" t="s">
        <v>55</v>
      </c>
      <c r="L34" s="129"/>
      <c r="M34" s="130">
        <f>'[1]1월'!D34+'2월'!D34</f>
        <v>20633</v>
      </c>
      <c r="N34" s="131">
        <f>'[1]1월'!F34+'2월'!F34</f>
        <v>16433</v>
      </c>
      <c r="O34" s="132">
        <f t="shared" ref="O34:O39" si="5">(M34-N34)/N34</f>
        <v>0.25558327755126881</v>
      </c>
      <c r="P34" s="47"/>
    </row>
    <row r="35" spans="1:16" s="20" customFormat="1" ht="19.5" customHeight="1">
      <c r="A35" s="24"/>
      <c r="B35" s="133" t="s">
        <v>56</v>
      </c>
      <c r="C35" s="83"/>
      <c r="D35" s="134">
        <v>120</v>
      </c>
      <c r="E35" s="135">
        <f>'[1]1월'!D35</f>
        <v>201</v>
      </c>
      <c r="F35" s="136">
        <v>701</v>
      </c>
      <c r="G35" s="40">
        <f t="shared" si="3"/>
        <v>-0.40298507462686567</v>
      </c>
      <c r="H35" s="41">
        <f t="shared" si="4"/>
        <v>-0.82881597717546363</v>
      </c>
      <c r="J35" s="24"/>
      <c r="K35" s="133" t="s">
        <v>57</v>
      </c>
      <c r="L35" s="137"/>
      <c r="M35" s="50">
        <f>'[1]1월'!D35+'2월'!D35</f>
        <v>321</v>
      </c>
      <c r="N35" s="51">
        <f>'[1]1월'!F35+'2월'!F35</f>
        <v>1094</v>
      </c>
      <c r="O35" s="52">
        <f t="shared" si="5"/>
        <v>-0.70658135283363799</v>
      </c>
      <c r="P35" s="47"/>
    </row>
    <row r="36" spans="1:16" s="20" customFormat="1" ht="19.5" hidden="1" customHeight="1">
      <c r="A36" s="24"/>
      <c r="B36" s="133" t="s">
        <v>58</v>
      </c>
      <c r="C36" s="83"/>
      <c r="D36" s="134">
        <v>0</v>
      </c>
      <c r="E36" s="135">
        <f>'[1]1월'!D36</f>
        <v>0</v>
      </c>
      <c r="F36" s="136">
        <v>2120</v>
      </c>
      <c r="G36" s="40" t="e">
        <f t="shared" si="3"/>
        <v>#DIV/0!</v>
      </c>
      <c r="H36" s="41">
        <f t="shared" si="4"/>
        <v>-1</v>
      </c>
      <c r="J36" s="24"/>
      <c r="K36" s="133" t="s">
        <v>59</v>
      </c>
      <c r="L36" s="137"/>
      <c r="M36" s="42">
        <f>'[1]1월'!D36+'2월'!D36</f>
        <v>0</v>
      </c>
      <c r="N36" s="43">
        <f>'[1]1월'!F36+'2월'!F36</f>
        <v>2916</v>
      </c>
      <c r="O36" s="52">
        <f t="shared" si="5"/>
        <v>-1</v>
      </c>
      <c r="P36" s="47"/>
    </row>
    <row r="37" spans="1:16" s="20" customFormat="1" ht="19.5" customHeight="1">
      <c r="A37" s="24"/>
      <c r="B37" s="133" t="s">
        <v>38</v>
      </c>
      <c r="C37" s="83"/>
      <c r="D37" s="134">
        <v>17683</v>
      </c>
      <c r="E37" s="135">
        <f>'[1]1월'!D37</f>
        <v>20188</v>
      </c>
      <c r="F37" s="136">
        <v>20537</v>
      </c>
      <c r="G37" s="40">
        <f t="shared" si="3"/>
        <v>-0.12408361402813553</v>
      </c>
      <c r="H37" s="41">
        <f t="shared" si="4"/>
        <v>-0.13896869065588938</v>
      </c>
      <c r="J37" s="24"/>
      <c r="K37" s="133" t="s">
        <v>60</v>
      </c>
      <c r="L37" s="137"/>
      <c r="M37" s="42">
        <f>'[1]1월'!D37+'2월'!D37</f>
        <v>37871</v>
      </c>
      <c r="N37" s="43">
        <f>'[1]1월'!F37+'2월'!F37</f>
        <v>43550</v>
      </c>
      <c r="O37" s="52">
        <f t="shared" si="5"/>
        <v>-0.13040183696900115</v>
      </c>
      <c r="P37" s="47"/>
    </row>
    <row r="38" spans="1:16" s="20" customFormat="1" ht="19.5" customHeight="1" thickBot="1">
      <c r="A38" s="138"/>
      <c r="B38" s="139" t="s">
        <v>61</v>
      </c>
      <c r="C38" s="140"/>
      <c r="D38" s="134">
        <v>968</v>
      </c>
      <c r="E38" s="141">
        <f>'[1]1월'!D38</f>
        <v>1400</v>
      </c>
      <c r="F38" s="142">
        <v>751</v>
      </c>
      <c r="G38" s="40">
        <f t="shared" si="3"/>
        <v>-0.30857142857142855</v>
      </c>
      <c r="H38" s="143">
        <f t="shared" si="4"/>
        <v>0.28894806924101196</v>
      </c>
      <c r="J38" s="138"/>
      <c r="K38" s="139" t="s">
        <v>62</v>
      </c>
      <c r="L38" s="144"/>
      <c r="M38" s="145">
        <f>'[1]1월'!D38+'2월'!D38</f>
        <v>2368</v>
      </c>
      <c r="N38" s="146">
        <f>'[1]1월'!F38+'2월'!F38</f>
        <v>1485</v>
      </c>
      <c r="O38" s="52">
        <f t="shared" si="5"/>
        <v>0.59461279461279459</v>
      </c>
      <c r="P38" s="47"/>
    </row>
    <row r="39" spans="1:16" s="20" customFormat="1" ht="19.5" customHeight="1" thickBot="1">
      <c r="A39" s="102" t="s">
        <v>63</v>
      </c>
      <c r="B39" s="103"/>
      <c r="C39" s="103"/>
      <c r="D39" s="105">
        <f>SUM(D34:D38)</f>
        <v>27541</v>
      </c>
      <c r="E39" s="106">
        <f>'[1]1월'!D39</f>
        <v>33652</v>
      </c>
      <c r="F39" s="106">
        <v>30921</v>
      </c>
      <c r="G39" s="147">
        <f t="shared" si="3"/>
        <v>-0.18159396172590039</v>
      </c>
      <c r="H39" s="108">
        <f t="shared" si="4"/>
        <v>-0.10931082435884998</v>
      </c>
      <c r="I39" s="148"/>
      <c r="J39" s="149" t="s">
        <v>63</v>
      </c>
      <c r="K39" s="150"/>
      <c r="L39" s="150"/>
      <c r="M39" s="151">
        <f>SUM(M34:M38)</f>
        <v>61193</v>
      </c>
      <c r="N39" s="151">
        <f>'[1]1월'!F39+'2월'!F39</f>
        <v>65478</v>
      </c>
      <c r="O39" s="107">
        <f t="shared" si="5"/>
        <v>-6.544182778948654E-2</v>
      </c>
      <c r="P39" s="148"/>
    </row>
    <row r="40" spans="1:16" s="35" customFormat="1" ht="19.5" customHeight="1" thickBot="1">
      <c r="A40" s="152"/>
      <c r="B40" s="152"/>
      <c r="C40" s="152"/>
      <c r="D40" s="153"/>
      <c r="E40" s="154"/>
      <c r="F40" s="155"/>
      <c r="G40" s="156"/>
      <c r="H40" s="117"/>
      <c r="J40" s="157"/>
      <c r="K40" s="158"/>
      <c r="L40" s="158"/>
      <c r="M40" s="159"/>
      <c r="N40" s="159"/>
      <c r="O40" s="160"/>
    </row>
    <row r="41" spans="1:16" s="20" customFormat="1" ht="19.5" customHeight="1" thickBot="1">
      <c r="A41" s="161" t="s">
        <v>64</v>
      </c>
      <c r="B41" s="162"/>
      <c r="C41" s="163"/>
      <c r="D41" s="164">
        <f>D29+D39</f>
        <v>32718</v>
      </c>
      <c r="E41" s="164">
        <f>'[1]1월'!D41</f>
        <v>38705</v>
      </c>
      <c r="F41" s="164">
        <v>36725</v>
      </c>
      <c r="G41" s="165">
        <f>(D41-E41)/E41</f>
        <v>-0.15468285751194935</v>
      </c>
      <c r="H41" s="166">
        <f>(D41-F41)/F41</f>
        <v>-0.10910823689584752</v>
      </c>
      <c r="J41" s="161" t="s">
        <v>65</v>
      </c>
      <c r="K41" s="162"/>
      <c r="L41" s="163"/>
      <c r="M41" s="164">
        <f>SUM(M29,M39)</f>
        <v>71423</v>
      </c>
      <c r="N41" s="167">
        <f>'[1]1월'!F41+'2월'!F41</f>
        <v>79126</v>
      </c>
      <c r="O41" s="168">
        <f>(M41-N41)/N41</f>
        <v>-9.7351060334150599E-2</v>
      </c>
    </row>
    <row r="42" spans="1:16" s="35" customFormat="1" ht="19.5" customHeight="1">
      <c r="A42" s="169"/>
      <c r="B42" s="169"/>
      <c r="C42" s="169"/>
      <c r="D42" s="170"/>
      <c r="E42" s="171"/>
      <c r="F42" s="170"/>
      <c r="G42" s="172"/>
      <c r="H42" s="173"/>
      <c r="J42" s="121"/>
      <c r="K42" s="121"/>
      <c r="L42" s="121"/>
      <c r="M42" s="47"/>
      <c r="N42" s="47"/>
      <c r="O42" s="117"/>
    </row>
    <row r="43" spans="1:16" s="35" customFormat="1" ht="19.5" customHeight="1" thickBot="1">
      <c r="A43" s="115" t="s">
        <v>66</v>
      </c>
      <c r="B43" s="174"/>
      <c r="C43" s="174"/>
      <c r="D43" s="113"/>
      <c r="E43" s="175"/>
      <c r="F43" s="113"/>
      <c r="G43" s="176"/>
      <c r="H43" s="177"/>
      <c r="J43" s="115" t="s">
        <v>66</v>
      </c>
      <c r="K43" s="174"/>
      <c r="L43" s="178"/>
      <c r="M43" s="179"/>
      <c r="N43" s="179"/>
      <c r="O43" s="180"/>
    </row>
    <row r="44" spans="1:16" s="20" customFormat="1" ht="19.5" customHeight="1" thickBot="1">
      <c r="A44" s="181" t="s">
        <v>67</v>
      </c>
      <c r="B44" s="182"/>
      <c r="C44" s="183"/>
      <c r="D44" s="184">
        <v>41022</v>
      </c>
      <c r="E44" s="185">
        <f>'[1]1월'!D44</f>
        <v>41798</v>
      </c>
      <c r="F44" s="186">
        <v>29389</v>
      </c>
      <c r="G44" s="187">
        <f>(D44-E44)/E44</f>
        <v>-1.8565481601990525E-2</v>
      </c>
      <c r="H44" s="188">
        <f>(D44-F44)/F44</f>
        <v>0.39582837115927727</v>
      </c>
      <c r="J44" s="181" t="s">
        <v>67</v>
      </c>
      <c r="K44" s="182"/>
      <c r="L44" s="183"/>
      <c r="M44" s="189">
        <f>'[1]1월'!D44+'2월'!D44</f>
        <v>82820</v>
      </c>
      <c r="N44" s="189">
        <f>'[1]1월'!F44+'2월'!F44</f>
        <v>69463</v>
      </c>
      <c r="O44" s="187">
        <f>(M44-N44)/N44</f>
        <v>0.19228942026690468</v>
      </c>
    </row>
    <row r="45" spans="1:16" s="20" customFormat="1" ht="21.75" customHeight="1">
      <c r="A45" s="111"/>
      <c r="B45" s="111"/>
      <c r="C45" s="111"/>
      <c r="D45" s="111"/>
      <c r="J45" s="190"/>
      <c r="K45" s="191"/>
      <c r="L45" s="191"/>
      <c r="M45" s="191"/>
      <c r="N45" s="191"/>
      <c r="O45" s="191"/>
    </row>
    <row r="46" spans="1:16" s="86" customFormat="1" ht="18" customHeight="1">
      <c r="A46" s="190"/>
      <c r="J46" s="192"/>
      <c r="K46" s="191"/>
      <c r="L46" s="191"/>
      <c r="M46" s="191"/>
      <c r="N46" s="191"/>
      <c r="O46" s="191"/>
    </row>
    <row r="47" spans="1:16" s="86" customFormat="1" ht="18" customHeight="1">
      <c r="A47" s="192"/>
      <c r="G47" s="87"/>
      <c r="J47" s="191"/>
      <c r="K47" s="191"/>
      <c r="L47" s="191"/>
      <c r="M47" s="191"/>
      <c r="N47" s="191"/>
      <c r="O47" s="191"/>
    </row>
    <row r="48" spans="1:16" s="86" customFormat="1" ht="18" customHeight="1">
      <c r="J48" s="193"/>
      <c r="K48" s="191"/>
      <c r="L48" s="193"/>
      <c r="M48" s="193"/>
      <c r="N48" s="193"/>
      <c r="O48" s="193"/>
    </row>
    <row r="49" spans="10:15" s="20" customFormat="1" ht="18" customHeight="1">
      <c r="J49" s="193"/>
      <c r="K49" s="191"/>
      <c r="L49" s="193"/>
      <c r="M49" s="193"/>
      <c r="N49" s="193"/>
      <c r="O49" s="193"/>
    </row>
    <row r="50" spans="10:15" s="20" customFormat="1" ht="15.75" customHeight="1">
      <c r="J50" s="193"/>
      <c r="K50" s="191"/>
      <c r="L50" s="193"/>
      <c r="M50" s="193"/>
      <c r="N50" s="193"/>
      <c r="O50" s="193"/>
    </row>
    <row r="51" spans="10:15" s="20" customFormat="1" ht="15.75" customHeight="1">
      <c r="J51" s="193"/>
      <c r="K51" s="193"/>
      <c r="L51" s="193"/>
      <c r="M51" s="193"/>
      <c r="N51" s="193"/>
      <c r="O51" s="193"/>
    </row>
    <row r="52" spans="10:15" s="20" customFormat="1" ht="15.75" customHeight="1">
      <c r="J52" s="193"/>
      <c r="K52" s="193"/>
      <c r="L52" s="193"/>
      <c r="M52" s="193"/>
      <c r="N52" s="193"/>
      <c r="O52" s="193"/>
    </row>
    <row r="53" spans="10:15" s="20" customFormat="1" ht="15.75" customHeight="1">
      <c r="J53" s="193"/>
      <c r="K53" s="193"/>
      <c r="L53" s="193"/>
      <c r="M53" s="193"/>
      <c r="N53" s="193"/>
      <c r="O53" s="193"/>
    </row>
    <row r="54" spans="10:15" s="20" customFormat="1" ht="15.75" customHeight="1">
      <c r="J54" s="193"/>
      <c r="K54" s="193"/>
      <c r="L54" s="193"/>
      <c r="M54" s="193"/>
      <c r="N54" s="193"/>
      <c r="O54" s="193"/>
    </row>
    <row r="55" spans="10:15" s="20" customFormat="1" ht="15.75" customHeight="1">
      <c r="J55" s="193"/>
      <c r="K55" s="193"/>
      <c r="L55" s="193"/>
      <c r="M55" s="193"/>
      <c r="N55" s="193"/>
      <c r="O55" s="193"/>
    </row>
    <row r="56" spans="10:15" s="20" customFormat="1" ht="15.75" customHeight="1">
      <c r="J56" s="193"/>
      <c r="K56" s="193"/>
      <c r="L56" s="193"/>
      <c r="M56" s="193"/>
      <c r="N56" s="193"/>
      <c r="O56" s="193"/>
    </row>
    <row r="57" spans="10:15" s="20" customFormat="1" ht="15.75" customHeight="1">
      <c r="J57" s="193"/>
      <c r="K57" s="193"/>
      <c r="L57" s="193"/>
      <c r="M57" s="193"/>
      <c r="N57" s="193"/>
      <c r="O57" s="193"/>
    </row>
    <row r="58" spans="10:15" s="20" customFormat="1" ht="15.75" customHeight="1">
      <c r="J58" s="193"/>
      <c r="K58" s="193"/>
      <c r="L58" s="193"/>
      <c r="M58" s="193"/>
      <c r="N58" s="193"/>
      <c r="O58" s="193"/>
    </row>
    <row r="59" spans="10:15" s="20" customFormat="1" ht="15.75" customHeight="1">
      <c r="J59" s="193"/>
      <c r="K59" s="193"/>
      <c r="L59" s="193"/>
      <c r="M59" s="193"/>
      <c r="N59" s="193"/>
      <c r="O59" s="193"/>
    </row>
    <row r="60" spans="10:15" s="20" customFormat="1" ht="15.75" customHeight="1">
      <c r="J60" s="193"/>
      <c r="K60" s="193"/>
      <c r="L60" s="193"/>
      <c r="M60" s="193"/>
      <c r="N60" s="193"/>
      <c r="O60" s="193"/>
    </row>
    <row r="61" spans="10:15" s="20" customFormat="1" ht="15.75" customHeight="1">
      <c r="J61" s="193"/>
      <c r="K61" s="193"/>
      <c r="L61" s="193"/>
      <c r="M61" s="193"/>
      <c r="N61" s="193"/>
      <c r="O61" s="193"/>
    </row>
    <row r="62" spans="10:15" s="20" customFormat="1" ht="15.75" customHeight="1">
      <c r="J62" s="193"/>
      <c r="K62" s="193"/>
      <c r="L62" s="193"/>
      <c r="M62" s="193"/>
      <c r="N62" s="193"/>
      <c r="O62" s="193"/>
    </row>
    <row r="63" spans="10:15" s="20" customFormat="1" ht="15.75" customHeight="1">
      <c r="J63" s="193"/>
      <c r="K63" s="193"/>
      <c r="L63" s="193"/>
      <c r="M63" s="193"/>
      <c r="N63" s="193"/>
      <c r="O63" s="193"/>
    </row>
    <row r="64" spans="10:15" s="20" customFormat="1" ht="15.75" customHeight="1">
      <c r="J64" s="193"/>
      <c r="K64" s="193"/>
      <c r="L64" s="193"/>
      <c r="M64" s="193"/>
      <c r="N64" s="193"/>
      <c r="O64" s="193"/>
    </row>
    <row r="65" spans="10:15" s="20" customFormat="1" ht="15.75" customHeight="1">
      <c r="J65" s="193"/>
      <c r="K65" s="193"/>
      <c r="L65" s="193"/>
      <c r="M65" s="193"/>
      <c r="N65" s="193"/>
      <c r="O65" s="193"/>
    </row>
    <row r="66" spans="10:15" s="20" customFormat="1" ht="15.75" customHeight="1">
      <c r="J66" s="193"/>
      <c r="K66" s="193"/>
      <c r="L66" s="193"/>
      <c r="M66" s="193"/>
      <c r="N66" s="193"/>
      <c r="O66" s="193"/>
    </row>
    <row r="67" spans="10:15" s="20" customFormat="1" ht="15.75" customHeight="1">
      <c r="J67" s="193"/>
      <c r="K67" s="193"/>
      <c r="L67" s="193"/>
      <c r="M67" s="193"/>
      <c r="N67" s="193"/>
      <c r="O67" s="193"/>
    </row>
    <row r="68" spans="10:15" s="20" customFormat="1" ht="15.75" customHeight="1">
      <c r="J68" s="193"/>
      <c r="K68" s="193"/>
      <c r="L68" s="193"/>
      <c r="M68" s="193"/>
      <c r="N68" s="193"/>
      <c r="O68" s="193"/>
    </row>
    <row r="69" spans="10:15" s="20" customFormat="1" ht="15.75" customHeight="1">
      <c r="J69" s="193"/>
      <c r="K69" s="193"/>
      <c r="L69" s="193"/>
      <c r="M69" s="193"/>
      <c r="N69" s="193"/>
      <c r="O69" s="193"/>
    </row>
    <row r="70" spans="10:15" s="20" customFormat="1" ht="15.75" customHeight="1">
      <c r="J70" s="193"/>
      <c r="K70" s="193"/>
      <c r="L70" s="193"/>
      <c r="M70" s="193"/>
      <c r="N70" s="193"/>
      <c r="O70" s="193"/>
    </row>
    <row r="71" spans="10:15" s="20" customFormat="1" ht="15.75" customHeight="1">
      <c r="J71" s="193"/>
      <c r="K71" s="193"/>
      <c r="L71" s="193"/>
      <c r="M71" s="193"/>
      <c r="N71" s="193"/>
      <c r="O71" s="193"/>
    </row>
    <row r="72" spans="10:15" s="20" customFormat="1" ht="15.75" customHeight="1">
      <c r="J72" s="193"/>
      <c r="K72" s="193"/>
      <c r="L72" s="193"/>
      <c r="M72" s="193"/>
      <c r="N72" s="193"/>
      <c r="O72" s="193"/>
    </row>
    <row r="73" spans="10:15" s="20" customFormat="1" ht="15.75" customHeight="1">
      <c r="J73" s="193"/>
      <c r="K73" s="193"/>
      <c r="L73" s="193"/>
      <c r="M73" s="193"/>
      <c r="N73" s="193"/>
      <c r="O73" s="193"/>
    </row>
    <row r="74" spans="10:15" s="20" customFormat="1" ht="15.75" customHeight="1">
      <c r="J74" s="193"/>
      <c r="K74" s="193"/>
      <c r="L74" s="193"/>
      <c r="M74" s="193"/>
      <c r="N74" s="193"/>
      <c r="O74" s="193"/>
    </row>
    <row r="75" spans="10:15" s="20" customFormat="1" ht="15.75" customHeight="1">
      <c r="J75" s="193"/>
      <c r="K75" s="193"/>
      <c r="L75" s="193"/>
      <c r="M75" s="193"/>
      <c r="N75" s="193"/>
      <c r="O75" s="193"/>
    </row>
    <row r="76" spans="10:15" s="20" customFormat="1" ht="15.75" customHeight="1">
      <c r="J76" s="193"/>
      <c r="K76" s="193"/>
      <c r="L76" s="193"/>
      <c r="M76" s="193"/>
      <c r="N76" s="193"/>
      <c r="O76" s="193"/>
    </row>
    <row r="77" spans="10:15" s="20" customFormat="1" ht="15.75" customHeight="1">
      <c r="J77" s="193"/>
      <c r="K77" s="193"/>
      <c r="L77" s="193"/>
      <c r="M77" s="193"/>
      <c r="N77" s="193"/>
      <c r="O77" s="193"/>
    </row>
    <row r="78" spans="10:15" s="20" customFormat="1" ht="15.75" customHeight="1">
      <c r="J78" s="193"/>
      <c r="K78" s="193"/>
      <c r="L78" s="193"/>
      <c r="M78" s="193"/>
      <c r="N78" s="193"/>
      <c r="O78" s="193"/>
    </row>
    <row r="79" spans="10:15" s="20" customFormat="1" ht="15.75" customHeight="1">
      <c r="J79" s="193"/>
      <c r="K79" s="193"/>
      <c r="L79" s="193"/>
      <c r="M79" s="193"/>
      <c r="N79" s="193"/>
      <c r="O79" s="193"/>
    </row>
    <row r="80" spans="10:15" s="20" customFormat="1" ht="15.75" customHeight="1">
      <c r="J80" s="193"/>
      <c r="K80" s="193"/>
      <c r="L80" s="193"/>
      <c r="M80" s="193"/>
      <c r="N80" s="193"/>
      <c r="O80" s="193"/>
    </row>
    <row r="81" spans="10:15" s="20" customFormat="1" ht="15.75" customHeight="1">
      <c r="J81" s="193"/>
      <c r="K81" s="193"/>
      <c r="L81" s="193"/>
      <c r="M81" s="193"/>
      <c r="N81" s="193"/>
      <c r="O81" s="193"/>
    </row>
    <row r="82" spans="10:15" ht="15.75" customHeight="1">
      <c r="J82" s="193"/>
      <c r="K82" s="193"/>
      <c r="L82" s="193"/>
      <c r="M82" s="193"/>
      <c r="N82" s="193"/>
      <c r="O82" s="193"/>
    </row>
  </sheetData>
  <mergeCells count="57">
    <mergeCell ref="A41:C41"/>
    <mergeCell ref="J41:L41"/>
    <mergeCell ref="A44:C44"/>
    <mergeCell ref="J44:L44"/>
    <mergeCell ref="A45:D45"/>
    <mergeCell ref="B38:C38"/>
    <mergeCell ref="K38:L38"/>
    <mergeCell ref="A39:C39"/>
    <mergeCell ref="J39:L39"/>
    <mergeCell ref="B36:C36"/>
    <mergeCell ref="K36:L36"/>
    <mergeCell ref="B37:C37"/>
    <mergeCell ref="K37:L37"/>
    <mergeCell ref="J31:M31"/>
    <mergeCell ref="A34:A38"/>
    <mergeCell ref="B34:C34"/>
    <mergeCell ref="J34:J38"/>
    <mergeCell ref="K34:L34"/>
    <mergeCell ref="B35:C35"/>
    <mergeCell ref="K35:L35"/>
    <mergeCell ref="A28:C28"/>
    <mergeCell ref="J28:L28"/>
    <mergeCell ref="A29:C29"/>
    <mergeCell ref="J29:L29"/>
    <mergeCell ref="A30:D30"/>
    <mergeCell ref="F30:I30"/>
    <mergeCell ref="J30:N30"/>
    <mergeCell ref="B24:C24"/>
    <mergeCell ref="K24:L24"/>
    <mergeCell ref="A25:C25"/>
    <mergeCell ref="J25:L25"/>
    <mergeCell ref="A26:A27"/>
    <mergeCell ref="B26:C26"/>
    <mergeCell ref="J26:J27"/>
    <mergeCell ref="K26:L26"/>
    <mergeCell ref="B27:C27"/>
    <mergeCell ref="K27:L27"/>
    <mergeCell ref="A21:A23"/>
    <mergeCell ref="B21:C21"/>
    <mergeCell ref="J21:J23"/>
    <mergeCell ref="K21:L21"/>
    <mergeCell ref="B22:C22"/>
    <mergeCell ref="K22:L22"/>
    <mergeCell ref="B23:C23"/>
    <mergeCell ref="K23:L23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2019-03-04T02:18:18Z</dcterms:created>
  <dcterms:modified xsi:type="dcterms:W3CDTF">2019-03-04T02:19:19Z</dcterms:modified>
</cp:coreProperties>
</file>