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8\월별 판매실적 테이블\"/>
    </mc:Choice>
  </mc:AlternateContent>
  <bookViews>
    <workbookView xWindow="0" yWindow="0" windowWidth="24000" windowHeight="9840"/>
  </bookViews>
  <sheets>
    <sheet name="6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O45" i="1" s="1"/>
  <c r="H45" i="1"/>
  <c r="G45" i="1"/>
  <c r="M40" i="1"/>
  <c r="O40" i="1" s="1"/>
  <c r="F40" i="1"/>
  <c r="F42" i="1" s="1"/>
  <c r="E40" i="1"/>
  <c r="E42" i="1" s="1"/>
  <c r="D40" i="1"/>
  <c r="M39" i="1"/>
  <c r="O39" i="1" s="1"/>
  <c r="H39" i="1"/>
  <c r="G39" i="1"/>
  <c r="M38" i="1"/>
  <c r="O38" i="1" s="1"/>
  <c r="H38" i="1"/>
  <c r="G38" i="1"/>
  <c r="M37" i="1"/>
  <c r="O37" i="1" s="1"/>
  <c r="H37" i="1"/>
  <c r="O36" i="1"/>
  <c r="M36" i="1"/>
  <c r="H36" i="1"/>
  <c r="G36" i="1"/>
  <c r="M35" i="1"/>
  <c r="O35" i="1" s="1"/>
  <c r="H35" i="1"/>
  <c r="G35" i="1"/>
  <c r="D29" i="1"/>
  <c r="G29" i="1" s="1"/>
  <c r="M28" i="1"/>
  <c r="O28" i="1" s="1"/>
  <c r="H28" i="1"/>
  <c r="G28" i="1"/>
  <c r="M27" i="1"/>
  <c r="O27" i="1" s="1"/>
  <c r="H27" i="1"/>
  <c r="G27" i="1"/>
  <c r="F26" i="1"/>
  <c r="E26" i="1"/>
  <c r="D26" i="1"/>
  <c r="M25" i="1"/>
  <c r="M24" i="1"/>
  <c r="O24" i="1" s="1"/>
  <c r="H24" i="1"/>
  <c r="G24" i="1"/>
  <c r="M23" i="1"/>
  <c r="O23" i="1" s="1"/>
  <c r="H23" i="1"/>
  <c r="G23" i="1"/>
  <c r="M22" i="1"/>
  <c r="O22" i="1" s="1"/>
  <c r="H22" i="1"/>
  <c r="G22" i="1"/>
  <c r="D20" i="1"/>
  <c r="M20" i="1" s="1"/>
  <c r="O20" i="1" s="1"/>
  <c r="M19" i="1"/>
  <c r="O19" i="1" s="1"/>
  <c r="H19" i="1"/>
  <c r="G19" i="1"/>
  <c r="M18" i="1"/>
  <c r="O18" i="1" s="1"/>
  <c r="G18" i="1"/>
  <c r="D17" i="1"/>
  <c r="M17" i="1" s="1"/>
  <c r="O17" i="1" s="1"/>
  <c r="M16" i="1"/>
  <c r="O16" i="1" s="1"/>
  <c r="H16" i="1"/>
  <c r="G16" i="1"/>
  <c r="M15" i="1"/>
  <c r="O15" i="1" s="1"/>
  <c r="D15" i="1"/>
  <c r="H15" i="1" s="1"/>
  <c r="M14" i="1"/>
  <c r="O14" i="1" s="1"/>
  <c r="H14" i="1"/>
  <c r="G14" i="1"/>
  <c r="M13" i="1"/>
  <c r="O13" i="1" s="1"/>
  <c r="D12" i="1"/>
  <c r="M12" i="1" s="1"/>
  <c r="O12" i="1" s="1"/>
  <c r="M11" i="1"/>
  <c r="O11" i="1" s="1"/>
  <c r="H11" i="1"/>
  <c r="G11" i="1"/>
  <c r="M10" i="1"/>
  <c r="O10" i="1" s="1"/>
  <c r="G10" i="1"/>
  <c r="D10" i="1"/>
  <c r="H10" i="1" s="1"/>
  <c r="O9" i="1"/>
  <c r="M9" i="1"/>
  <c r="H9" i="1"/>
  <c r="G9" i="1"/>
  <c r="D8" i="1"/>
  <c r="G8" i="1" s="1"/>
  <c r="M7" i="1"/>
  <c r="O7" i="1" s="1"/>
  <c r="H7" i="1"/>
  <c r="G7" i="1"/>
  <c r="D6" i="1"/>
  <c r="H6" i="1" s="1"/>
  <c r="M5" i="1"/>
  <c r="O5" i="1" s="1"/>
  <c r="H5" i="1"/>
  <c r="G5" i="1"/>
  <c r="M6" i="1" l="1"/>
  <c r="O6" i="1" s="1"/>
  <c r="H26" i="1"/>
  <c r="M26" i="1"/>
  <c r="O26" i="1" s="1"/>
  <c r="H12" i="1"/>
  <c r="G15" i="1"/>
  <c r="H40" i="1"/>
  <c r="G6" i="1"/>
  <c r="H17" i="1"/>
  <c r="G26" i="1"/>
  <c r="H8" i="1"/>
  <c r="H29" i="1"/>
  <c r="G40" i="1"/>
  <c r="M8" i="1"/>
  <c r="O8" i="1" s="1"/>
  <c r="G12" i="1"/>
  <c r="G17" i="1"/>
  <c r="G20" i="1"/>
  <c r="D21" i="1"/>
  <c r="M29" i="1"/>
  <c r="O29" i="1" s="1"/>
  <c r="H20" i="1"/>
  <c r="D30" i="1" l="1"/>
  <c r="H21" i="1"/>
  <c r="G21" i="1"/>
  <c r="M21" i="1"/>
  <c r="O21" i="1" s="1"/>
  <c r="M30" i="1" l="1"/>
  <c r="O30" i="1" s="1"/>
  <c r="D42" i="1"/>
  <c r="H30" i="1"/>
  <c r="G30" i="1"/>
  <c r="M42" i="1" l="1"/>
  <c r="O42" i="1" s="1"/>
  <c r="H42" i="1"/>
  <c r="G42" i="1"/>
</calcChain>
</file>

<file path=xl/sharedStrings.xml><?xml version="1.0" encoding="utf-8"?>
<sst xmlns="http://schemas.openxmlformats.org/spreadsheetml/2006/main" count="116" uniqueCount="69">
  <si>
    <t>한국지엠 2018년 6월 판매실적</t>
    <phoneticPr fontId="3" type="noConversion"/>
  </si>
  <si>
    <t>한국지엠 2018년 1-6월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</si>
  <si>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</si>
  <si>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</si>
  <si>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</si>
  <si>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'18. 6.</t>
  </si>
  <si>
    <t>'18. 5.</t>
  </si>
  <si>
    <t>'17. 6.</t>
  </si>
  <si>
    <t>전월대비증감</t>
  </si>
  <si>
    <t>전년동월대비</t>
  </si>
  <si>
    <t>'18. 1-6</t>
    <phoneticPr fontId="3" type="noConversion"/>
  </si>
  <si>
    <t>'17. 1-6</t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</si>
  <si>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</si>
  <si>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</si>
  <si>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</si>
  <si>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</si>
  <si>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</si>
  <si>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</si>
  <si>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</si>
  <si>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</si>
  <si>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</si>
  <si>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</si>
  <si>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</si>
  <si>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</si>
  <si>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</si>
  <si>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</si>
  <si>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</si>
  <si>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  <phoneticPr fontId="3" type="noConversion"/>
  </si>
  <si>
    <t>알페온</t>
  </si>
  <si>
    <t>준대형</t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</si>
  <si>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</si>
  <si>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</si>
  <si>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</si>
  <si>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</si>
  <si>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</si>
  <si>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</si>
  <si>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</si>
  <si>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</si>
  <si>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</si>
  <si>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</si>
  <si>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</si>
  <si>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</si>
  <si>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</si>
  <si>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이쿼녹스</t>
    <phoneticPr fontId="3" type="noConversion"/>
  </si>
  <si>
    <t>-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</si>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</sst>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0.0%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11" xfId="0" quotePrefix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1" quotePrefix="1" applyFont="1" applyFill="1" applyBorder="1" applyAlignment="1">
      <alignment horizontal="right" vertical="center"/>
    </xf>
    <xf numFmtId="41" fontId="2" fillId="0" borderId="15" xfId="1" quotePrefix="1" applyFont="1" applyFill="1" applyBorder="1" applyAlignment="1">
      <alignment horizontal="right" vertical="center"/>
    </xf>
    <xf numFmtId="41" fontId="2" fillId="0" borderId="16" xfId="1" quotePrefix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9" xfId="1" quotePrefix="1" applyFont="1" applyFill="1" applyBorder="1" applyAlignment="1">
      <alignment horizontal="right" vertical="center"/>
    </xf>
    <xf numFmtId="41" fontId="7" fillId="0" borderId="15" xfId="1" quotePrefix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1" fontId="6" fillId="0" borderId="23" xfId="1" quotePrefix="1" applyFont="1" applyFill="1" applyBorder="1" applyAlignment="1">
      <alignment horizontal="right" vertical="center"/>
    </xf>
    <xf numFmtId="41" fontId="6" fillId="0" borderId="24" xfId="1" quotePrefix="1" applyFont="1" applyFill="1" applyBorder="1" applyAlignment="1">
      <alignment horizontal="right" vertical="center"/>
    </xf>
    <xf numFmtId="41" fontId="6" fillId="0" borderId="25" xfId="1" quotePrefix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41" fontId="8" fillId="0" borderId="24" xfId="1" quotePrefix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41" fontId="2" fillId="0" borderId="23" xfId="1" applyFont="1" applyFill="1" applyBorder="1" applyAlignment="1">
      <alignment vertical="center"/>
    </xf>
    <xf numFmtId="41" fontId="2" fillId="0" borderId="24" xfId="1" applyFont="1" applyFill="1" applyBorder="1" applyAlignment="1">
      <alignment vertical="center"/>
    </xf>
    <xf numFmtId="41" fontId="2" fillId="0" borderId="25" xfId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41" fontId="7" fillId="0" borderId="30" xfId="1" quotePrefix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6" fillId="0" borderId="23" xfId="1" applyFont="1" applyFill="1" applyBorder="1" applyAlignment="1">
      <alignment vertical="center"/>
    </xf>
    <xf numFmtId="41" fontId="6" fillId="0" borderId="24" xfId="1" applyFont="1" applyFill="1" applyBorder="1" applyAlignment="1">
      <alignment vertical="center"/>
    </xf>
    <xf numFmtId="41" fontId="6" fillId="0" borderId="25" xfId="1" applyFont="1" applyFill="1" applyBorder="1" applyAlignment="1">
      <alignment vertical="center"/>
    </xf>
    <xf numFmtId="41" fontId="8" fillId="0" borderId="30" xfId="1" quotePrefix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41" fontId="6" fillId="0" borderId="19" xfId="1" quotePrefix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177" fontId="2" fillId="0" borderId="26" xfId="0" quotePrefix="1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0" xfId="0" quotePrefix="1" applyNumberFormat="1" applyFont="1" applyFill="1" applyBorder="1" applyAlignment="1">
      <alignment horizontal="right" vertical="center"/>
    </xf>
    <xf numFmtId="41" fontId="8" fillId="0" borderId="30" xfId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41" fontId="2" fillId="0" borderId="24" xfId="1" applyFont="1" applyFill="1" applyBorder="1" applyAlignment="1">
      <alignment horizontal="right" vertical="center"/>
    </xf>
    <xf numFmtId="41" fontId="2" fillId="0" borderId="25" xfId="1" applyFont="1" applyFill="1" applyBorder="1" applyAlignment="1">
      <alignment horizontal="right" vertical="center"/>
    </xf>
    <xf numFmtId="177" fontId="2" fillId="4" borderId="26" xfId="0" quotePrefix="1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1" fontId="2" fillId="0" borderId="30" xfId="1" quotePrefix="1" applyFont="1" applyFill="1" applyBorder="1" applyAlignment="1">
      <alignment horizontal="right" vertical="center"/>
    </xf>
    <xf numFmtId="41" fontId="6" fillId="0" borderId="30" xfId="1" quotePrefix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177" fontId="6" fillId="0" borderId="20" xfId="0" quotePrefix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41" fontId="2" fillId="0" borderId="23" xfId="1" quotePrefix="1" applyFont="1" applyFill="1" applyBorder="1" applyAlignment="1">
      <alignment horizontal="right" vertical="center"/>
    </xf>
    <xf numFmtId="41" fontId="2" fillId="0" borderId="24" xfId="1" quotePrefix="1" applyFont="1" applyFill="1" applyBorder="1" applyAlignment="1">
      <alignment horizontal="right" vertical="center"/>
    </xf>
    <xf numFmtId="41" fontId="2" fillId="0" borderId="25" xfId="1" quotePrefix="1" applyFont="1" applyFill="1" applyBorder="1" applyAlignment="1">
      <alignment horizontal="right" vertical="center"/>
    </xf>
    <xf numFmtId="177" fontId="2" fillId="4" borderId="26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41" fontId="7" fillId="0" borderId="30" xfId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41" fontId="6" fillId="5" borderId="23" xfId="1" applyFont="1" applyFill="1" applyBorder="1" applyAlignment="1">
      <alignment vertical="center"/>
    </xf>
    <xf numFmtId="41" fontId="6" fillId="5" borderId="24" xfId="1" applyFont="1" applyFill="1" applyBorder="1" applyAlignment="1">
      <alignment vertical="center"/>
    </xf>
    <xf numFmtId="41" fontId="6" fillId="5" borderId="25" xfId="1" applyFont="1" applyFill="1" applyBorder="1" applyAlignment="1">
      <alignment vertical="center"/>
    </xf>
    <xf numFmtId="177" fontId="6" fillId="5" borderId="26" xfId="0" applyNumberFormat="1" applyFont="1" applyFill="1" applyBorder="1" applyAlignment="1">
      <alignment horizontal="right" vertical="center"/>
    </xf>
    <xf numFmtId="177" fontId="6" fillId="5" borderId="27" xfId="0" applyNumberFormat="1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1" fontId="8" fillId="6" borderId="24" xfId="1" applyFont="1" applyFill="1" applyBorder="1" applyAlignment="1">
      <alignment vertical="center"/>
    </xf>
    <xf numFmtId="177" fontId="6" fillId="6" borderId="28" xfId="0" quotePrefix="1" applyNumberFormat="1" applyFont="1" applyFill="1" applyBorder="1" applyAlignment="1">
      <alignment horizontal="right" vertical="center"/>
    </xf>
    <xf numFmtId="0" fontId="6" fillId="3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1" fontId="2" fillId="0" borderId="23" xfId="2" applyFont="1" applyFill="1" applyBorder="1" applyAlignment="1">
      <alignment horizontal="right" vertical="center"/>
    </xf>
    <xf numFmtId="41" fontId="2" fillId="0" borderId="24" xfId="2" applyFont="1" applyFill="1" applyBorder="1" applyAlignment="1">
      <alignment horizontal="right" vertical="center"/>
    </xf>
    <xf numFmtId="41" fontId="2" fillId="0" borderId="25" xfId="2" applyFont="1" applyFill="1" applyBorder="1" applyAlignment="1">
      <alignment horizontal="right" vertical="center"/>
    </xf>
    <xf numFmtId="41" fontId="7" fillId="0" borderId="24" xfId="1" quotePrefix="1" applyFont="1" applyFill="1" applyBorder="1" applyAlignment="1">
      <alignment vertical="center"/>
    </xf>
    <xf numFmtId="177" fontId="2" fillId="0" borderId="28" xfId="0" quotePrefix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41" fontId="2" fillId="0" borderId="23" xfId="2" applyFont="1" applyFill="1" applyBorder="1" applyAlignment="1">
      <alignment vertical="center"/>
    </xf>
    <xf numFmtId="41" fontId="2" fillId="0" borderId="24" xfId="2" applyFont="1" applyFill="1" applyBorder="1" applyAlignment="1">
      <alignment vertical="center"/>
    </xf>
    <xf numFmtId="41" fontId="2" fillId="0" borderId="25" xfId="2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horizontal="center" vertical="center"/>
    </xf>
    <xf numFmtId="41" fontId="7" fillId="0" borderId="24" xfId="1" quotePrefix="1" applyFont="1" applyFill="1" applyBorder="1" applyAlignment="1">
      <alignment horizontal="right" vertical="center"/>
    </xf>
    <xf numFmtId="0" fontId="2" fillId="0" borderId="28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3" borderId="3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1" fontId="2" fillId="0" borderId="41" xfId="2" applyFont="1" applyFill="1" applyBorder="1" applyAlignment="1">
      <alignment vertical="center"/>
    </xf>
    <xf numFmtId="41" fontId="2" fillId="0" borderId="39" xfId="2" applyFont="1" applyFill="1" applyBorder="1" applyAlignment="1">
      <alignment vertical="center"/>
    </xf>
    <xf numFmtId="41" fontId="2" fillId="0" borderId="29" xfId="2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41" fontId="6" fillId="5" borderId="41" xfId="2" applyFont="1" applyFill="1" applyBorder="1" applyAlignment="1">
      <alignment vertical="center"/>
    </xf>
    <xf numFmtId="41" fontId="6" fillId="5" borderId="44" xfId="2" applyFont="1" applyFill="1" applyBorder="1" applyAlignment="1">
      <alignment vertical="center"/>
    </xf>
    <xf numFmtId="41" fontId="6" fillId="5" borderId="45" xfId="2" applyFont="1" applyFill="1" applyBorder="1" applyAlignment="1">
      <alignment vertical="center"/>
    </xf>
    <xf numFmtId="177" fontId="6" fillId="5" borderId="46" xfId="0" applyNumberFormat="1" applyFont="1" applyFill="1" applyBorder="1" applyAlignment="1">
      <alignment horizontal="right" vertical="center"/>
    </xf>
    <xf numFmtId="177" fontId="6" fillId="5" borderId="47" xfId="0" applyNumberFormat="1" applyFont="1" applyFill="1" applyBorder="1" applyAlignment="1">
      <alignment horizontal="right" vertical="center"/>
    </xf>
    <xf numFmtId="41" fontId="8" fillId="6" borderId="44" xfId="1" applyFont="1" applyFill="1" applyBorder="1" applyAlignment="1">
      <alignment vertical="center"/>
    </xf>
    <xf numFmtId="177" fontId="6" fillId="6" borderId="48" xfId="0" quotePrefix="1" applyNumberFormat="1" applyFont="1" applyFill="1" applyBorder="1" applyAlignment="1">
      <alignment horizontal="right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41" fontId="6" fillId="7" borderId="11" xfId="2" applyFont="1" applyFill="1" applyBorder="1" applyAlignment="1">
      <alignment vertical="center"/>
    </xf>
    <xf numFmtId="41" fontId="6" fillId="7" borderId="49" xfId="2" applyFont="1" applyFill="1" applyBorder="1" applyAlignment="1">
      <alignment vertical="center"/>
    </xf>
    <xf numFmtId="41" fontId="6" fillId="7" borderId="10" xfId="2" applyFont="1" applyFill="1" applyBorder="1" applyAlignment="1">
      <alignment vertical="center"/>
    </xf>
    <xf numFmtId="177" fontId="6" fillId="7" borderId="10" xfId="0" applyNumberFormat="1" applyFont="1" applyFill="1" applyBorder="1" applyAlignment="1">
      <alignment horizontal="right" vertical="center"/>
    </xf>
    <xf numFmtId="41" fontId="6" fillId="7" borderId="11" xfId="1" applyFont="1" applyFill="1" applyBorder="1" applyAlignment="1">
      <alignment vertical="center"/>
    </xf>
    <xf numFmtId="41" fontId="8" fillId="8" borderId="11" xfId="1" applyFont="1" applyFill="1" applyBorder="1" applyAlignment="1">
      <alignment vertical="center"/>
    </xf>
    <xf numFmtId="177" fontId="6" fillId="9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vertical="center"/>
    </xf>
    <xf numFmtId="38" fontId="2" fillId="0" borderId="15" xfId="2" applyNumberFormat="1" applyFont="1" applyFill="1" applyBorder="1" applyAlignment="1">
      <alignment vertical="center"/>
    </xf>
    <xf numFmtId="176" fontId="2" fillId="4" borderId="16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7" fillId="0" borderId="51" xfId="1" quotePrefix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vertical="center"/>
    </xf>
    <xf numFmtId="38" fontId="2" fillId="0" borderId="24" xfId="2" applyNumberFormat="1" applyFont="1" applyFill="1" applyBorder="1" applyAlignment="1">
      <alignment vertical="center"/>
    </xf>
    <xf numFmtId="176" fontId="2" fillId="4" borderId="25" xfId="1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41" fontId="7" fillId="0" borderId="28" xfId="1" quotePrefix="1" applyFont="1" applyFill="1" applyBorder="1" applyAlignment="1">
      <alignment vertical="center"/>
    </xf>
    <xf numFmtId="41" fontId="7" fillId="0" borderId="28" xfId="1" quotePrefix="1" applyFont="1" applyFill="1" applyBorder="1" applyAlignment="1">
      <alignment horizontal="right" vertical="center"/>
    </xf>
    <xf numFmtId="0" fontId="6" fillId="3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38" fontId="2" fillId="0" borderId="44" xfId="2" applyNumberFormat="1" applyFont="1" applyFill="1" applyBorder="1" applyAlignment="1">
      <alignment vertical="center"/>
    </xf>
    <xf numFmtId="176" fontId="2" fillId="4" borderId="53" xfId="1" quotePrefix="1" applyNumberFormat="1" applyFont="1" applyFill="1" applyBorder="1" applyAlignment="1">
      <alignment horizontal="right" vertical="center"/>
    </xf>
    <xf numFmtId="177" fontId="2" fillId="0" borderId="47" xfId="0" quotePrefix="1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center" vertical="center"/>
    </xf>
    <xf numFmtId="41" fontId="7" fillId="0" borderId="48" xfId="1" quotePrefix="1" applyFont="1" applyFill="1" applyBorder="1" applyAlignment="1">
      <alignment horizontal="right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1" fontId="8" fillId="8" borderId="11" xfId="1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6" fillId="4" borderId="1" xfId="1" applyFont="1" applyFill="1" applyBorder="1" applyAlignment="1">
      <alignment vertical="center"/>
    </xf>
    <xf numFmtId="177" fontId="6" fillId="0" borderId="1" xfId="0" quotePrefix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9" xfId="1" quotePrefix="1" applyFont="1" applyFill="1" applyBorder="1" applyAlignment="1">
      <alignment vertical="center"/>
    </xf>
    <xf numFmtId="41" fontId="7" fillId="0" borderId="9" xfId="1" quotePrefix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41" fontId="6" fillId="10" borderId="11" xfId="1" quotePrefix="1" applyFont="1" applyFill="1" applyBorder="1" applyAlignment="1">
      <alignment vertical="center"/>
    </xf>
    <xf numFmtId="177" fontId="6" fillId="10" borderId="10" xfId="0" applyNumberFormat="1" applyFont="1" applyFill="1" applyBorder="1" applyAlignment="1">
      <alignment horizontal="right" vertical="center"/>
    </xf>
    <xf numFmtId="41" fontId="8" fillId="11" borderId="11" xfId="1" quotePrefix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7" fontId="6" fillId="0" borderId="3" xfId="0" quotePrefix="1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41" fontId="7" fillId="0" borderId="0" xfId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quotePrefix="1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41" fontId="6" fillId="12" borderId="49" xfId="1" applyFont="1" applyFill="1" applyBorder="1" applyAlignment="1">
      <alignment vertical="center"/>
    </xf>
    <xf numFmtId="177" fontId="6" fillId="12" borderId="11" xfId="0" applyNumberFormat="1" applyFont="1" applyFill="1" applyBorder="1" applyAlignment="1">
      <alignment horizontal="right" vertical="center"/>
    </xf>
    <xf numFmtId="177" fontId="6" fillId="12" borderId="10" xfId="0" applyNumberFormat="1" applyFont="1" applyFill="1" applyBorder="1" applyAlignment="1">
      <alignment horizontal="right" vertical="center"/>
    </xf>
    <xf numFmtId="41" fontId="6" fillId="13" borderId="11" xfId="1" applyFont="1" applyFill="1" applyBorder="1" applyAlignment="1">
      <alignment vertical="center"/>
    </xf>
    <xf numFmtId="41" fontId="8" fillId="14" borderId="11" xfId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3">
    <cellStyle name="쉼표 [0] 2 2 2" xfId="2"/>
    <cellStyle name="쉼표 [0] 2 3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8&#45380;%20&#54032;&#47588;&#49892;&#51201;_&#49688;&#49885;%20&#54252;&#546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7"/>
    </sheetNames>
    <sheetDataSet>
      <sheetData sheetId="0">
        <row r="5">
          <cell r="D5">
            <v>3347</v>
          </cell>
        </row>
        <row r="6">
          <cell r="D6">
            <v>3347</v>
          </cell>
        </row>
        <row r="7">
          <cell r="D7">
            <v>103</v>
          </cell>
        </row>
        <row r="8">
          <cell r="D8">
            <v>103</v>
          </cell>
        </row>
        <row r="9">
          <cell r="D9">
            <v>487</v>
          </cell>
        </row>
        <row r="10">
          <cell r="D10">
            <v>487</v>
          </cell>
        </row>
        <row r="11">
          <cell r="D11">
            <v>1476</v>
          </cell>
        </row>
        <row r="12">
          <cell r="D12">
            <v>1476</v>
          </cell>
        </row>
        <row r="13">
          <cell r="D13">
            <v>0</v>
          </cell>
        </row>
        <row r="14">
          <cell r="D14">
            <v>208</v>
          </cell>
        </row>
        <row r="15">
          <cell r="D15">
            <v>208</v>
          </cell>
        </row>
        <row r="16">
          <cell r="D16">
            <v>22</v>
          </cell>
        </row>
        <row r="17">
          <cell r="D17">
            <v>22</v>
          </cell>
        </row>
        <row r="18">
          <cell r="D18">
            <v>0</v>
          </cell>
        </row>
        <row r="20">
          <cell r="D20">
            <v>0</v>
          </cell>
        </row>
        <row r="21">
          <cell r="D21">
            <v>5643</v>
          </cell>
        </row>
        <row r="22">
          <cell r="D22">
            <v>151</v>
          </cell>
        </row>
        <row r="23">
          <cell r="D23">
            <v>476</v>
          </cell>
        </row>
        <row r="24">
          <cell r="D24">
            <v>987</v>
          </cell>
        </row>
        <row r="25">
          <cell r="D25">
            <v>1614</v>
          </cell>
        </row>
        <row r="26">
          <cell r="D26">
            <v>313</v>
          </cell>
        </row>
        <row r="27">
          <cell r="D27">
            <v>274</v>
          </cell>
        </row>
        <row r="28">
          <cell r="D28">
            <v>587</v>
          </cell>
        </row>
        <row r="29">
          <cell r="D29">
            <v>7844</v>
          </cell>
        </row>
        <row r="34">
          <cell r="D34">
            <v>9621</v>
          </cell>
        </row>
        <row r="35">
          <cell r="D35">
            <v>393</v>
          </cell>
        </row>
        <row r="36">
          <cell r="D36">
            <v>796</v>
          </cell>
        </row>
        <row r="37">
          <cell r="D37">
            <v>23013</v>
          </cell>
        </row>
        <row r="38">
          <cell r="D38">
            <v>734</v>
          </cell>
        </row>
        <row r="39">
          <cell r="D39">
            <v>34557</v>
          </cell>
        </row>
        <row r="41">
          <cell r="D41">
            <v>42401</v>
          </cell>
        </row>
        <row r="44">
          <cell r="D44">
            <v>40074</v>
          </cell>
        </row>
      </sheetData>
      <sheetData sheetId="1"/>
      <sheetData sheetId="2">
        <row r="5">
          <cell r="D5">
            <v>2399</v>
          </cell>
        </row>
        <row r="6">
          <cell r="D6">
            <v>2399</v>
          </cell>
        </row>
        <row r="7">
          <cell r="D7">
            <v>95</v>
          </cell>
        </row>
        <row r="8">
          <cell r="D8">
            <v>95</v>
          </cell>
        </row>
        <row r="9">
          <cell r="D9">
            <v>234</v>
          </cell>
        </row>
        <row r="10">
          <cell r="D10">
            <v>234</v>
          </cell>
        </row>
        <row r="11">
          <cell r="D11">
            <v>1161</v>
          </cell>
        </row>
        <row r="12">
          <cell r="D12">
            <v>1161</v>
          </cell>
        </row>
        <row r="13">
          <cell r="D13">
            <v>0</v>
          </cell>
        </row>
        <row r="14">
          <cell r="D14">
            <v>124</v>
          </cell>
        </row>
        <row r="15">
          <cell r="D15">
            <v>124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0</v>
          </cell>
        </row>
        <row r="19">
          <cell r="D19">
            <v>5</v>
          </cell>
        </row>
        <row r="20">
          <cell r="D20">
            <v>5</v>
          </cell>
        </row>
        <row r="21">
          <cell r="D21">
            <v>4036</v>
          </cell>
        </row>
        <row r="22">
          <cell r="D22">
            <v>88</v>
          </cell>
        </row>
        <row r="23">
          <cell r="D23">
            <v>365</v>
          </cell>
        </row>
        <row r="24">
          <cell r="D24">
            <v>739</v>
          </cell>
        </row>
        <row r="25">
          <cell r="D25">
            <v>1192</v>
          </cell>
        </row>
        <row r="26">
          <cell r="D26">
            <v>300</v>
          </cell>
        </row>
        <row r="27">
          <cell r="D27">
            <v>276</v>
          </cell>
        </row>
        <row r="28">
          <cell r="D28">
            <v>576</v>
          </cell>
        </row>
        <row r="29">
          <cell r="D29">
            <v>5804</v>
          </cell>
        </row>
        <row r="34">
          <cell r="D34">
            <v>6812</v>
          </cell>
        </row>
        <row r="35">
          <cell r="D35">
            <v>701</v>
          </cell>
        </row>
        <row r="36">
          <cell r="D36">
            <v>2120</v>
          </cell>
        </row>
        <row r="37">
          <cell r="D37">
            <v>20537</v>
          </cell>
        </row>
        <row r="38">
          <cell r="D38">
            <v>751</v>
          </cell>
        </row>
        <row r="39">
          <cell r="D39">
            <v>30921</v>
          </cell>
        </row>
        <row r="41">
          <cell r="D41">
            <v>36725</v>
          </cell>
        </row>
        <row r="44">
          <cell r="D44">
            <v>29389</v>
          </cell>
        </row>
      </sheetData>
      <sheetData sheetId="3"/>
      <sheetData sheetId="4">
        <row r="5">
          <cell r="D5">
            <v>2518</v>
          </cell>
        </row>
        <row r="6">
          <cell r="D6">
            <v>2518</v>
          </cell>
        </row>
        <row r="7">
          <cell r="D7">
            <v>36</v>
          </cell>
        </row>
        <row r="8">
          <cell r="D8">
            <v>36</v>
          </cell>
        </row>
        <row r="9">
          <cell r="D9">
            <v>566</v>
          </cell>
        </row>
        <row r="10">
          <cell r="D10">
            <v>566</v>
          </cell>
        </row>
        <row r="11">
          <cell r="D11">
            <v>909</v>
          </cell>
        </row>
        <row r="12">
          <cell r="D12">
            <v>909</v>
          </cell>
        </row>
        <row r="13">
          <cell r="D13">
            <v>0</v>
          </cell>
        </row>
        <row r="14">
          <cell r="D14">
            <v>146</v>
          </cell>
        </row>
        <row r="15">
          <cell r="D15">
            <v>146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0</v>
          </cell>
        </row>
        <row r="19">
          <cell r="D19">
            <v>160</v>
          </cell>
        </row>
        <row r="20">
          <cell r="D20">
            <v>160</v>
          </cell>
        </row>
        <row r="21">
          <cell r="D21">
            <v>4353</v>
          </cell>
        </row>
        <row r="22">
          <cell r="D22">
            <v>138</v>
          </cell>
        </row>
        <row r="23">
          <cell r="D23">
            <v>438</v>
          </cell>
        </row>
        <row r="24">
          <cell r="D24">
            <v>707</v>
          </cell>
        </row>
        <row r="25">
          <cell r="D25">
            <v>1283</v>
          </cell>
        </row>
        <row r="26">
          <cell r="D26">
            <v>285</v>
          </cell>
        </row>
        <row r="27">
          <cell r="D27">
            <v>351</v>
          </cell>
        </row>
        <row r="28">
          <cell r="D28">
            <v>636</v>
          </cell>
        </row>
        <row r="29">
          <cell r="D29">
            <v>6272</v>
          </cell>
        </row>
        <row r="34">
          <cell r="D34">
            <v>8895</v>
          </cell>
        </row>
        <row r="35">
          <cell r="D35">
            <v>606</v>
          </cell>
        </row>
        <row r="36">
          <cell r="D36">
            <v>19</v>
          </cell>
        </row>
        <row r="37">
          <cell r="D37">
            <v>24157</v>
          </cell>
        </row>
        <row r="38">
          <cell r="D38">
            <v>1311</v>
          </cell>
        </row>
        <row r="39">
          <cell r="D39">
            <v>34988</v>
          </cell>
        </row>
        <row r="41">
          <cell r="D41">
            <v>41260</v>
          </cell>
        </row>
        <row r="44">
          <cell r="D44">
            <v>46522</v>
          </cell>
        </row>
      </sheetData>
      <sheetData sheetId="5"/>
      <sheetData sheetId="6">
        <row r="5">
          <cell r="D5">
            <v>2208</v>
          </cell>
        </row>
        <row r="6">
          <cell r="D6">
            <v>2208</v>
          </cell>
        </row>
        <row r="7">
          <cell r="D7">
            <v>19</v>
          </cell>
        </row>
        <row r="8">
          <cell r="D8">
            <v>19</v>
          </cell>
        </row>
        <row r="9">
          <cell r="D9">
            <v>567</v>
          </cell>
        </row>
        <row r="10">
          <cell r="D10">
            <v>567</v>
          </cell>
        </row>
        <row r="11">
          <cell r="D11">
            <v>576</v>
          </cell>
        </row>
        <row r="12">
          <cell r="D12">
            <v>576</v>
          </cell>
        </row>
        <row r="13">
          <cell r="D13">
            <v>0</v>
          </cell>
        </row>
        <row r="14">
          <cell r="D14">
            <v>110</v>
          </cell>
        </row>
        <row r="15">
          <cell r="D15">
            <v>110</v>
          </cell>
        </row>
        <row r="16">
          <cell r="D16">
            <v>16</v>
          </cell>
        </row>
        <row r="17">
          <cell r="D17">
            <v>16</v>
          </cell>
        </row>
        <row r="18">
          <cell r="D18">
            <v>37</v>
          </cell>
        </row>
        <row r="19">
          <cell r="D19">
            <v>322</v>
          </cell>
        </row>
        <row r="20">
          <cell r="D20">
            <v>359</v>
          </cell>
        </row>
        <row r="21">
          <cell r="D21">
            <v>3855</v>
          </cell>
        </row>
        <row r="22">
          <cell r="D22">
            <v>138</v>
          </cell>
        </row>
        <row r="23">
          <cell r="D23">
            <v>242</v>
          </cell>
        </row>
        <row r="24">
          <cell r="D24">
            <v>479</v>
          </cell>
        </row>
        <row r="25">
          <cell r="D25">
            <v>859</v>
          </cell>
        </row>
        <row r="26">
          <cell r="D26">
            <v>279</v>
          </cell>
        </row>
        <row r="27">
          <cell r="D27">
            <v>376</v>
          </cell>
        </row>
        <row r="28">
          <cell r="D28">
            <v>655</v>
          </cell>
        </row>
        <row r="29">
          <cell r="D29">
            <v>5378</v>
          </cell>
        </row>
        <row r="34">
          <cell r="D34">
            <v>10199</v>
          </cell>
        </row>
        <row r="35">
          <cell r="D35">
            <v>671</v>
          </cell>
        </row>
        <row r="36">
          <cell r="D36">
            <v>3</v>
          </cell>
        </row>
        <row r="37">
          <cell r="D37">
            <v>21267</v>
          </cell>
        </row>
        <row r="38">
          <cell r="D38">
            <v>1057</v>
          </cell>
        </row>
        <row r="39">
          <cell r="D39">
            <v>33197</v>
          </cell>
        </row>
        <row r="41">
          <cell r="D41">
            <v>38575</v>
          </cell>
        </row>
        <row r="44">
          <cell r="D44">
            <v>46706</v>
          </cell>
        </row>
      </sheetData>
      <sheetData sheetId="7"/>
      <sheetData sheetId="8">
        <row r="5">
          <cell r="D5">
            <v>2565</v>
          </cell>
        </row>
        <row r="6">
          <cell r="D6">
            <v>2565</v>
          </cell>
        </row>
        <row r="7">
          <cell r="D7">
            <v>7</v>
          </cell>
        </row>
        <row r="8">
          <cell r="D8">
            <v>7</v>
          </cell>
        </row>
        <row r="9">
          <cell r="D9">
            <v>704</v>
          </cell>
        </row>
        <row r="10">
          <cell r="D10">
            <v>704</v>
          </cell>
        </row>
        <row r="11">
          <cell r="D11">
            <v>1044</v>
          </cell>
        </row>
        <row r="12">
          <cell r="D12">
            <v>1044</v>
          </cell>
        </row>
        <row r="13">
          <cell r="D13">
            <v>0</v>
          </cell>
        </row>
        <row r="14">
          <cell r="D14">
            <v>126</v>
          </cell>
        </row>
        <row r="15">
          <cell r="D15">
            <v>126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13</v>
          </cell>
        </row>
        <row r="19">
          <cell r="D19">
            <v>1014</v>
          </cell>
        </row>
        <row r="20">
          <cell r="D20">
            <v>1027</v>
          </cell>
        </row>
        <row r="21">
          <cell r="D21">
            <v>5491</v>
          </cell>
        </row>
        <row r="22">
          <cell r="D22">
            <v>155</v>
          </cell>
        </row>
        <row r="23">
          <cell r="D23">
            <v>427</v>
          </cell>
        </row>
        <row r="24">
          <cell r="D24">
            <v>949</v>
          </cell>
        </row>
        <row r="25">
          <cell r="D25">
            <v>1531</v>
          </cell>
        </row>
        <row r="26">
          <cell r="D26">
            <v>315</v>
          </cell>
        </row>
        <row r="27">
          <cell r="D27">
            <v>333</v>
          </cell>
        </row>
        <row r="28">
          <cell r="D28">
            <v>648</v>
          </cell>
        </row>
        <row r="29">
          <cell r="D29">
            <v>7670</v>
          </cell>
        </row>
        <row r="34">
          <cell r="D34">
            <v>9351</v>
          </cell>
        </row>
        <row r="35">
          <cell r="D35">
            <v>411</v>
          </cell>
        </row>
        <row r="36">
          <cell r="D36">
            <v>0</v>
          </cell>
        </row>
        <row r="37">
          <cell r="D37">
            <v>22809</v>
          </cell>
        </row>
        <row r="38">
          <cell r="D38">
            <v>638</v>
          </cell>
        </row>
        <row r="39">
          <cell r="D39">
            <v>33209</v>
          </cell>
        </row>
        <row r="41">
          <cell r="D41">
            <v>40879</v>
          </cell>
        </row>
        <row r="44">
          <cell r="D44">
            <v>36212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85" zoomScaleNormal="85" workbookViewId="0">
      <selection activeCell="E47" sqref="E47"/>
    </sheetView>
  </sheetViews>
  <sheetFormatPr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16384" width="8.8867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8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I4" s="12"/>
      <c r="J4" s="13" t="s">
        <v>4</v>
      </c>
      <c r="K4" s="14"/>
      <c r="L4" s="15"/>
      <c r="M4" s="16" t="s">
        <v>10</v>
      </c>
      <c r="N4" s="16" t="s">
        <v>11</v>
      </c>
      <c r="O4" s="17" t="s">
        <v>12</v>
      </c>
    </row>
    <row r="5" spans="1:15" s="32" customFormat="1" ht="19.5" customHeight="1">
      <c r="A5" s="19" t="s">
        <v>13</v>
      </c>
      <c r="B5" s="20" t="s">
        <v>14</v>
      </c>
      <c r="C5" s="21" t="s">
        <v>15</v>
      </c>
      <c r="D5" s="22">
        <v>3850</v>
      </c>
      <c r="E5" s="23">
        <v>2565</v>
      </c>
      <c r="F5" s="24">
        <v>3925</v>
      </c>
      <c r="G5" s="25">
        <f t="shared" ref="G5:G24" si="0">(D5-E5)/E5</f>
        <v>0.50097465886939574</v>
      </c>
      <c r="H5" s="26">
        <f>(D5-F5)/F5</f>
        <v>-1.9108280254777069E-2</v>
      </c>
      <c r="I5" s="27"/>
      <c r="J5" s="19" t="s">
        <v>13</v>
      </c>
      <c r="K5" s="20" t="s">
        <v>16</v>
      </c>
      <c r="L5" s="28" t="s">
        <v>15</v>
      </c>
      <c r="M5" s="29">
        <f>'[1]1월'!D5+'[1]2월'!D5+'[1]3월'!D5+'[1]4월'!D5+'[1]5월'!D5+'6월'!D5</f>
        <v>16887</v>
      </c>
      <c r="N5" s="30">
        <v>23937</v>
      </c>
      <c r="O5" s="31">
        <f>(M5-N5)/N5</f>
        <v>-0.2945231231983958</v>
      </c>
    </row>
    <row r="6" spans="1:15" s="32" customFormat="1" ht="19.5" customHeight="1">
      <c r="A6" s="33"/>
      <c r="B6" s="34"/>
      <c r="C6" s="35" t="s">
        <v>17</v>
      </c>
      <c r="D6" s="36">
        <f>D5</f>
        <v>3850</v>
      </c>
      <c r="E6" s="37">
        <v>2565</v>
      </c>
      <c r="F6" s="38">
        <v>3925</v>
      </c>
      <c r="G6" s="39">
        <f t="shared" si="0"/>
        <v>0.50097465886939574</v>
      </c>
      <c r="H6" s="40">
        <f t="shared" ref="H6:H14" si="1">(D6-F6)/F6</f>
        <v>-1.9108280254777069E-2</v>
      </c>
      <c r="I6" s="27"/>
      <c r="J6" s="33"/>
      <c r="K6" s="34"/>
      <c r="L6" s="35" t="s">
        <v>17</v>
      </c>
      <c r="M6" s="41">
        <f>'[1]1월'!D6+'[1]2월'!D6+'[1]3월'!D6+'[1]4월'!D6+'[1]5월'!D6+'6월'!D6</f>
        <v>16887</v>
      </c>
      <c r="N6" s="41">
        <v>23937</v>
      </c>
      <c r="O6" s="42">
        <f t="shared" ref="O6:O30" si="2">(M6-N6)/N6</f>
        <v>-0.2945231231983958</v>
      </c>
    </row>
    <row r="7" spans="1:15" s="32" customFormat="1" ht="19.5" customHeight="1">
      <c r="A7" s="33"/>
      <c r="B7" s="43" t="s">
        <v>18</v>
      </c>
      <c r="C7" s="44" t="s">
        <v>19</v>
      </c>
      <c r="D7" s="45">
        <v>14</v>
      </c>
      <c r="E7" s="46">
        <v>7</v>
      </c>
      <c r="F7" s="47">
        <v>97</v>
      </c>
      <c r="G7" s="48">
        <f t="shared" si="0"/>
        <v>1</v>
      </c>
      <c r="H7" s="49">
        <f t="shared" si="1"/>
        <v>-0.85567010309278346</v>
      </c>
      <c r="I7" s="27"/>
      <c r="J7" s="33"/>
      <c r="K7" s="43" t="s">
        <v>20</v>
      </c>
      <c r="L7" s="44" t="s">
        <v>19</v>
      </c>
      <c r="M7" s="29">
        <f>'[1]1월'!D7+'[1]2월'!D7+'[1]3월'!D7+'[1]4월'!D7+'[1]5월'!D7+'6월'!D7</f>
        <v>274</v>
      </c>
      <c r="N7" s="50">
        <v>800</v>
      </c>
      <c r="O7" s="31">
        <f t="shared" si="2"/>
        <v>-0.65749999999999997</v>
      </c>
    </row>
    <row r="8" spans="1:15" s="32" customFormat="1" ht="19.5" customHeight="1">
      <c r="A8" s="33"/>
      <c r="B8" s="34"/>
      <c r="C8" s="35" t="s">
        <v>17</v>
      </c>
      <c r="D8" s="52">
        <f>D7</f>
        <v>14</v>
      </c>
      <c r="E8" s="53">
        <v>7</v>
      </c>
      <c r="F8" s="54">
        <v>97</v>
      </c>
      <c r="G8" s="39">
        <f t="shared" si="0"/>
        <v>1</v>
      </c>
      <c r="H8" s="40">
        <f t="shared" si="1"/>
        <v>-0.85567010309278346</v>
      </c>
      <c r="I8" s="27"/>
      <c r="J8" s="33"/>
      <c r="K8" s="34"/>
      <c r="L8" s="35" t="s">
        <v>17</v>
      </c>
      <c r="M8" s="55">
        <f>'[1]1월'!D8+'[1]2월'!D8+'[1]3월'!D8+'[1]4월'!D8+'[1]5월'!D8+'6월'!D8</f>
        <v>274</v>
      </c>
      <c r="N8" s="55">
        <v>800</v>
      </c>
      <c r="O8" s="56">
        <f t="shared" si="2"/>
        <v>-0.65749999999999997</v>
      </c>
    </row>
    <row r="9" spans="1:15" s="32" customFormat="1" ht="19.5" customHeight="1">
      <c r="A9" s="33"/>
      <c r="B9" s="58" t="s">
        <v>21</v>
      </c>
      <c r="C9" s="59" t="s">
        <v>22</v>
      </c>
      <c r="D9" s="45">
        <v>321</v>
      </c>
      <c r="E9" s="46">
        <v>704</v>
      </c>
      <c r="F9" s="47">
        <v>1434</v>
      </c>
      <c r="G9" s="48">
        <f t="shared" si="0"/>
        <v>-0.54403409090909094</v>
      </c>
      <c r="H9" s="49">
        <f t="shared" si="1"/>
        <v>-0.77615062761506282</v>
      </c>
      <c r="I9" s="27"/>
      <c r="J9" s="33"/>
      <c r="K9" s="58" t="s">
        <v>23</v>
      </c>
      <c r="L9" s="59" t="s">
        <v>22</v>
      </c>
      <c r="M9" s="29">
        <f>'[1]1월'!D9+'[1]2월'!D9+'[1]3월'!D9+'[1]4월'!D9+'[1]5월'!D9+'6월'!D9</f>
        <v>2879</v>
      </c>
      <c r="N9" s="50">
        <v>6494</v>
      </c>
      <c r="O9" s="60">
        <f t="shared" si="2"/>
        <v>-0.55666769325531262</v>
      </c>
    </row>
    <row r="10" spans="1:15" s="32" customFormat="1" ht="19.5" customHeight="1">
      <c r="A10" s="33"/>
      <c r="B10" s="61"/>
      <c r="C10" s="35" t="s">
        <v>17</v>
      </c>
      <c r="D10" s="52">
        <f>D9</f>
        <v>321</v>
      </c>
      <c r="E10" s="53">
        <v>704</v>
      </c>
      <c r="F10" s="54">
        <v>1434</v>
      </c>
      <c r="G10" s="39">
        <f t="shared" si="0"/>
        <v>-0.54403409090909094</v>
      </c>
      <c r="H10" s="40">
        <f t="shared" si="1"/>
        <v>-0.77615062761506282</v>
      </c>
      <c r="I10" s="27"/>
      <c r="J10" s="33"/>
      <c r="K10" s="61"/>
      <c r="L10" s="35" t="s">
        <v>17</v>
      </c>
      <c r="M10" s="62">
        <f>'[1]1월'!D10+'[1]2월'!D10+'[1]3월'!D10+'[1]4월'!D10+'[1]5월'!D10+'6월'!D10</f>
        <v>2879</v>
      </c>
      <c r="N10" s="55">
        <v>6494</v>
      </c>
      <c r="O10" s="56">
        <f t="shared" si="2"/>
        <v>-0.55666769325531262</v>
      </c>
    </row>
    <row r="11" spans="1:15" s="32" customFormat="1" ht="19.5" customHeight="1">
      <c r="A11" s="33"/>
      <c r="B11" s="63" t="s">
        <v>24</v>
      </c>
      <c r="C11" s="59" t="s">
        <v>25</v>
      </c>
      <c r="D11" s="45">
        <v>1045</v>
      </c>
      <c r="E11" s="46">
        <v>1044</v>
      </c>
      <c r="F11" s="47">
        <v>2879</v>
      </c>
      <c r="G11" s="64">
        <f t="shared" si="0"/>
        <v>9.5785440613026815E-4</v>
      </c>
      <c r="H11" s="49">
        <f t="shared" si="1"/>
        <v>-0.63702674539770754</v>
      </c>
      <c r="I11" s="27"/>
      <c r="J11" s="33"/>
      <c r="K11" s="63" t="s">
        <v>26</v>
      </c>
      <c r="L11" s="65" t="s">
        <v>25</v>
      </c>
      <c r="M11" s="29">
        <f>'[1]1월'!D11+'[1]2월'!D11+'[1]3월'!D11+'[1]4월'!D11+'[1]5월'!D11+'6월'!D11</f>
        <v>6211</v>
      </c>
      <c r="N11" s="50">
        <v>19698</v>
      </c>
      <c r="O11" s="66">
        <f t="shared" si="2"/>
        <v>-0.68468880089349171</v>
      </c>
    </row>
    <row r="12" spans="1:15" s="32" customFormat="1" ht="19.5" customHeight="1">
      <c r="A12" s="33"/>
      <c r="B12" s="34"/>
      <c r="C12" s="35" t="s">
        <v>17</v>
      </c>
      <c r="D12" s="52">
        <f>D11</f>
        <v>1045</v>
      </c>
      <c r="E12" s="53">
        <v>1044</v>
      </c>
      <c r="F12" s="54">
        <v>2879</v>
      </c>
      <c r="G12" s="39">
        <f t="shared" si="0"/>
        <v>9.5785440613026815E-4</v>
      </c>
      <c r="H12" s="40">
        <f t="shared" si="1"/>
        <v>-0.63702674539770754</v>
      </c>
      <c r="I12" s="27"/>
      <c r="J12" s="33"/>
      <c r="K12" s="34"/>
      <c r="L12" s="35" t="s">
        <v>17</v>
      </c>
      <c r="M12" s="62">
        <f>'[1]1월'!D12+'[1]2월'!D12+'[1]3월'!D12+'[1]4월'!D12+'[1]5월'!D12+'6월'!D12</f>
        <v>6211</v>
      </c>
      <c r="N12" s="67">
        <v>19698</v>
      </c>
      <c r="O12" s="56">
        <f t="shared" si="2"/>
        <v>-0.68468880089349171</v>
      </c>
    </row>
    <row r="13" spans="1:15" s="32" customFormat="1" ht="19.5" hidden="1" customHeight="1">
      <c r="A13" s="33"/>
      <c r="B13" s="68" t="s">
        <v>27</v>
      </c>
      <c r="C13" s="59" t="s">
        <v>28</v>
      </c>
      <c r="D13" s="69">
        <v>0</v>
      </c>
      <c r="E13" s="69">
        <v>0</v>
      </c>
      <c r="F13" s="70">
        <v>1</v>
      </c>
      <c r="G13" s="71">
        <v>-1</v>
      </c>
      <c r="H13" s="49">
        <v>-1</v>
      </c>
      <c r="I13" s="27"/>
      <c r="J13" s="33"/>
      <c r="K13" s="63" t="s">
        <v>29</v>
      </c>
      <c r="L13" s="59" t="s">
        <v>28</v>
      </c>
      <c r="M13" s="29">
        <f>'[1]1월'!D13+'[1]2월'!D13+'[1]3월'!D13+'[1]4월'!D13+'[1]5월'!D13+'6월'!D13</f>
        <v>0</v>
      </c>
      <c r="N13" s="50">
        <v>7</v>
      </c>
      <c r="O13" s="66">
        <f t="shared" si="2"/>
        <v>-1</v>
      </c>
    </row>
    <row r="14" spans="1:15" s="32" customFormat="1" ht="19.5" customHeight="1">
      <c r="A14" s="33"/>
      <c r="B14" s="72"/>
      <c r="C14" s="59" t="s">
        <v>30</v>
      </c>
      <c r="D14" s="45">
        <v>112</v>
      </c>
      <c r="E14" s="46">
        <v>126</v>
      </c>
      <c r="F14" s="47">
        <v>317</v>
      </c>
      <c r="G14" s="48">
        <f t="shared" si="0"/>
        <v>-0.1111111111111111</v>
      </c>
      <c r="H14" s="49">
        <f t="shared" si="1"/>
        <v>-0.64668769716088326</v>
      </c>
      <c r="I14" s="27"/>
      <c r="J14" s="33"/>
      <c r="K14" s="73" t="s">
        <v>27</v>
      </c>
      <c r="L14" s="59" t="s">
        <v>30</v>
      </c>
      <c r="M14" s="29">
        <f>'[1]1월'!D14+'[1]2월'!D14+'[1]3월'!D14+'[1]4월'!D14+'[1]5월'!D14+'6월'!D14</f>
        <v>826</v>
      </c>
      <c r="N14" s="74">
        <v>2235</v>
      </c>
      <c r="O14" s="66">
        <f t="shared" si="2"/>
        <v>-0.63042505592841158</v>
      </c>
    </row>
    <row r="15" spans="1:15" s="32" customFormat="1" ht="19.5" customHeight="1">
      <c r="A15" s="33"/>
      <c r="B15" s="34"/>
      <c r="C15" s="35" t="s">
        <v>31</v>
      </c>
      <c r="D15" s="52">
        <f>SUM(D13:D14)</f>
        <v>112</v>
      </c>
      <c r="E15" s="53">
        <v>126</v>
      </c>
      <c r="F15" s="54">
        <v>318</v>
      </c>
      <c r="G15" s="39">
        <f t="shared" si="0"/>
        <v>-0.1111111111111111</v>
      </c>
      <c r="H15" s="40">
        <f>(D15-F15)/F15</f>
        <v>-0.64779874213836475</v>
      </c>
      <c r="I15" s="27"/>
      <c r="J15" s="33"/>
      <c r="K15" s="73"/>
      <c r="L15" s="35" t="s">
        <v>17</v>
      </c>
      <c r="M15" s="62">
        <f>'[1]1월'!D15+'[1]2월'!D15+'[1]3월'!D15+'[1]4월'!D15+'[1]5월'!D15+'6월'!D15</f>
        <v>826</v>
      </c>
      <c r="N15" s="75">
        <v>2242</v>
      </c>
      <c r="O15" s="56">
        <f t="shared" si="2"/>
        <v>-0.63157894736842102</v>
      </c>
    </row>
    <row r="16" spans="1:15" s="32" customFormat="1" ht="19.5" customHeight="1">
      <c r="A16" s="33"/>
      <c r="B16" s="77" t="s">
        <v>32</v>
      </c>
      <c r="C16" s="59" t="s">
        <v>33</v>
      </c>
      <c r="D16" s="45">
        <v>13</v>
      </c>
      <c r="E16" s="46">
        <v>18</v>
      </c>
      <c r="F16" s="47">
        <v>40</v>
      </c>
      <c r="G16" s="48">
        <f t="shared" si="0"/>
        <v>-0.27777777777777779</v>
      </c>
      <c r="H16" s="49">
        <f>(D16-F16)/F16</f>
        <v>-0.67500000000000004</v>
      </c>
      <c r="I16" s="27"/>
      <c r="J16" s="33"/>
      <c r="K16" s="43" t="s">
        <v>32</v>
      </c>
      <c r="L16" s="65" t="s">
        <v>33</v>
      </c>
      <c r="M16" s="29">
        <f>'[1]1월'!D16+'[1]2월'!D16+'[1]3월'!D16+'[1]4월'!D16+'[1]5월'!D16+'6월'!D16</f>
        <v>105</v>
      </c>
      <c r="N16" s="50">
        <v>294</v>
      </c>
      <c r="O16" s="66">
        <f t="shared" si="2"/>
        <v>-0.6428571428571429</v>
      </c>
    </row>
    <row r="17" spans="1:16" s="32" customFormat="1" ht="19.5" customHeight="1">
      <c r="A17" s="33"/>
      <c r="B17" s="73"/>
      <c r="C17" s="35" t="s">
        <v>17</v>
      </c>
      <c r="D17" s="52">
        <f>D16</f>
        <v>13</v>
      </c>
      <c r="E17" s="53">
        <v>18</v>
      </c>
      <c r="F17" s="54">
        <v>40</v>
      </c>
      <c r="G17" s="39">
        <f t="shared" si="0"/>
        <v>-0.27777777777777779</v>
      </c>
      <c r="H17" s="40">
        <f>(D17-F17)/F17</f>
        <v>-0.67500000000000004</v>
      </c>
      <c r="I17" s="27"/>
      <c r="J17" s="33"/>
      <c r="K17" s="34"/>
      <c r="L17" s="35" t="s">
        <v>17</v>
      </c>
      <c r="M17" s="62">
        <f>'[1]1월'!D17+'[1]2월'!D17+'[1]3월'!D17+'[1]4월'!D17+'[1]5월'!D17+'6월'!D17</f>
        <v>105</v>
      </c>
      <c r="N17" s="67">
        <v>294</v>
      </c>
      <c r="O17" s="78">
        <f t="shared" si="2"/>
        <v>-0.6428571428571429</v>
      </c>
    </row>
    <row r="18" spans="1:16" s="32" customFormat="1" ht="19.5" customHeight="1">
      <c r="A18" s="79"/>
      <c r="B18" s="80" t="s">
        <v>34</v>
      </c>
      <c r="C18" s="59" t="s">
        <v>35</v>
      </c>
      <c r="D18" s="81">
        <v>27</v>
      </c>
      <c r="E18" s="82">
        <v>13</v>
      </c>
      <c r="F18" s="83">
        <v>0</v>
      </c>
      <c r="G18" s="84">
        <f t="shared" si="0"/>
        <v>1.0769230769230769</v>
      </c>
      <c r="H18" s="49">
        <v>27</v>
      </c>
      <c r="I18" s="27"/>
      <c r="J18" s="85"/>
      <c r="K18" s="80" t="s">
        <v>34</v>
      </c>
      <c r="L18" s="59" t="s">
        <v>35</v>
      </c>
      <c r="M18" s="29">
        <f>'[1]1월'!D18+'[1]2월'!D18+'[1]3월'!D18+'[1]4월'!D18+'[1]5월'!D18+'6월'!D18</f>
        <v>77</v>
      </c>
      <c r="N18" s="86">
        <v>60</v>
      </c>
      <c r="O18" s="66">
        <f>(M18-N18)/N18</f>
        <v>0.28333333333333333</v>
      </c>
    </row>
    <row r="19" spans="1:16" s="32" customFormat="1" ht="19.5" customHeight="1">
      <c r="A19" s="79"/>
      <c r="B19" s="87"/>
      <c r="C19" s="59" t="s">
        <v>36</v>
      </c>
      <c r="D19" s="81">
        <v>1621</v>
      </c>
      <c r="E19" s="82">
        <v>1014</v>
      </c>
      <c r="F19" s="83">
        <v>39</v>
      </c>
      <c r="G19" s="64">
        <f t="shared" si="0"/>
        <v>0.59861932938856011</v>
      </c>
      <c r="H19" s="49">
        <f t="shared" ref="H19:H24" si="3">(D19-F19)/F19</f>
        <v>40.564102564102562</v>
      </c>
      <c r="I19" s="27"/>
      <c r="J19" s="85"/>
      <c r="K19" s="87"/>
      <c r="L19" s="59" t="s">
        <v>36</v>
      </c>
      <c r="M19" s="29">
        <f>'[1]2월'!D19+'[1]3월'!D19+'[1]4월'!D19+'[1]5월'!D19+'6월'!D19</f>
        <v>3122</v>
      </c>
      <c r="N19" s="50">
        <v>280</v>
      </c>
      <c r="O19" s="66">
        <f>(M19-N19)/N19</f>
        <v>10.15</v>
      </c>
    </row>
    <row r="20" spans="1:16" s="32" customFormat="1" ht="19.5" customHeight="1">
      <c r="A20" s="79"/>
      <c r="B20" s="88"/>
      <c r="C20" s="35" t="s">
        <v>17</v>
      </c>
      <c r="D20" s="36">
        <f>D18+D19</f>
        <v>1648</v>
      </c>
      <c r="E20" s="37">
        <v>1027</v>
      </c>
      <c r="F20" s="38">
        <v>39</v>
      </c>
      <c r="G20" s="39">
        <f t="shared" si="0"/>
        <v>0.60467380720545283</v>
      </c>
      <c r="H20" s="40">
        <f t="shared" si="3"/>
        <v>41.256410256410255</v>
      </c>
      <c r="I20" s="27"/>
      <c r="J20" s="85"/>
      <c r="K20" s="89"/>
      <c r="L20" s="35" t="s">
        <v>17</v>
      </c>
      <c r="M20" s="62">
        <f>'[1]1월'!D20+'[1]2월'!D20+'[1]3월'!D20+'[1]4월'!D20+'[1]5월'!D20+'6월'!D20</f>
        <v>3199</v>
      </c>
      <c r="N20" s="41">
        <v>340</v>
      </c>
      <c r="O20" s="78">
        <f>(M20-N20)/N20</f>
        <v>8.4088235294117641</v>
      </c>
    </row>
    <row r="21" spans="1:16" s="32" customFormat="1" ht="19.5" customHeight="1">
      <c r="A21" s="90" t="s">
        <v>37</v>
      </c>
      <c r="B21" s="91"/>
      <c r="C21" s="92"/>
      <c r="D21" s="93">
        <f>D6+D8+D10+D12+D15+D17+D20</f>
        <v>7003</v>
      </c>
      <c r="E21" s="94">
        <v>5491</v>
      </c>
      <c r="F21" s="95">
        <v>8732</v>
      </c>
      <c r="G21" s="96">
        <f t="shared" si="0"/>
        <v>0.27535967947550538</v>
      </c>
      <c r="H21" s="97">
        <f t="shared" si="3"/>
        <v>-0.19800732936326157</v>
      </c>
      <c r="I21" s="27"/>
      <c r="J21" s="90" t="s">
        <v>37</v>
      </c>
      <c r="K21" s="98"/>
      <c r="L21" s="99"/>
      <c r="M21" s="100">
        <f>'[1]1월'!D21+'[1]2월'!D21+'[1]3월'!D21+'[1]4월'!D21+'[1]5월'!D21+'6월'!D21</f>
        <v>30381</v>
      </c>
      <c r="N21" s="100">
        <v>53805</v>
      </c>
      <c r="O21" s="101">
        <f t="shared" si="2"/>
        <v>-0.43534987454697521</v>
      </c>
    </row>
    <row r="22" spans="1:16" s="32" customFormat="1" ht="19.5" customHeight="1">
      <c r="A22" s="102" t="s">
        <v>38</v>
      </c>
      <c r="B22" s="103" t="s">
        <v>39</v>
      </c>
      <c r="C22" s="104"/>
      <c r="D22" s="105">
        <v>211</v>
      </c>
      <c r="E22" s="106">
        <v>155</v>
      </c>
      <c r="F22" s="107">
        <v>214</v>
      </c>
      <c r="G22" s="48">
        <f t="shared" si="0"/>
        <v>0.36129032258064514</v>
      </c>
      <c r="H22" s="49">
        <f t="shared" si="3"/>
        <v>-1.4018691588785047E-2</v>
      </c>
      <c r="I22" s="27"/>
      <c r="J22" s="102" t="s">
        <v>40</v>
      </c>
      <c r="K22" s="103" t="s">
        <v>39</v>
      </c>
      <c r="L22" s="104"/>
      <c r="M22" s="29">
        <f>'[1]1월'!D22+'[1]2월'!D22+'[1]3월'!D22+'[1]4월'!D22+'[1]5월'!D22+'6월'!D22</f>
        <v>881</v>
      </c>
      <c r="N22" s="108">
        <v>1264</v>
      </c>
      <c r="O22" s="109">
        <f t="shared" si="2"/>
        <v>-0.30300632911392406</v>
      </c>
    </row>
    <row r="23" spans="1:16" s="32" customFormat="1" ht="19.5" customHeight="1">
      <c r="A23" s="110"/>
      <c r="B23" s="103" t="s">
        <v>41</v>
      </c>
      <c r="C23" s="104"/>
      <c r="D23" s="111">
        <v>221</v>
      </c>
      <c r="E23" s="112">
        <v>427</v>
      </c>
      <c r="F23" s="113">
        <v>680</v>
      </c>
      <c r="G23" s="48">
        <f t="shared" si="0"/>
        <v>-0.48243559718969553</v>
      </c>
      <c r="H23" s="49">
        <f t="shared" si="3"/>
        <v>-0.67500000000000004</v>
      </c>
      <c r="I23" s="27"/>
      <c r="J23" s="110"/>
      <c r="K23" s="103" t="s">
        <v>41</v>
      </c>
      <c r="L23" s="104"/>
      <c r="M23" s="29">
        <f>'[1]1월'!D23+'[1]2월'!D23+'[1]3월'!D23+'[1]4월'!D23+'[1]5월'!D23+'6월'!D23</f>
        <v>2169</v>
      </c>
      <c r="N23" s="108">
        <v>4393</v>
      </c>
      <c r="O23" s="109">
        <f t="shared" si="2"/>
        <v>-0.50625995902572274</v>
      </c>
    </row>
    <row r="24" spans="1:16" s="32" customFormat="1" ht="19.5" customHeight="1">
      <c r="A24" s="110"/>
      <c r="B24" s="103" t="s">
        <v>42</v>
      </c>
      <c r="C24" s="104"/>
      <c r="D24" s="111">
        <v>977</v>
      </c>
      <c r="E24" s="112">
        <v>949</v>
      </c>
      <c r="F24" s="113">
        <v>1071</v>
      </c>
      <c r="G24" s="48">
        <f t="shared" si="0"/>
        <v>2.9504741833508957E-2</v>
      </c>
      <c r="H24" s="49">
        <f t="shared" si="3"/>
        <v>-8.7768440709617174E-2</v>
      </c>
      <c r="I24" s="27"/>
      <c r="J24" s="110"/>
      <c r="K24" s="103" t="s">
        <v>42</v>
      </c>
      <c r="L24" s="104"/>
      <c r="M24" s="29">
        <f>'[1]1월'!D24+'[1]2월'!D24+'[1]3월'!D24+'[1]4월'!D24+'[1]5월'!D24+'6월'!D24</f>
        <v>4838</v>
      </c>
      <c r="N24" s="108">
        <v>8781</v>
      </c>
      <c r="O24" s="109">
        <f t="shared" si="2"/>
        <v>-0.44903769502334584</v>
      </c>
    </row>
    <row r="25" spans="1:16" s="32" customFormat="1" ht="19.5" customHeight="1">
      <c r="A25" s="110"/>
      <c r="B25" s="103" t="s">
        <v>43</v>
      </c>
      <c r="C25" s="104"/>
      <c r="D25" s="45">
        <v>385</v>
      </c>
      <c r="E25" s="69" t="s">
        <v>44</v>
      </c>
      <c r="F25" s="70" t="s">
        <v>44</v>
      </c>
      <c r="G25" s="48" t="s">
        <v>44</v>
      </c>
      <c r="H25" s="49" t="s">
        <v>44</v>
      </c>
      <c r="I25" s="27"/>
      <c r="J25" s="110"/>
      <c r="K25" s="103" t="s">
        <v>43</v>
      </c>
      <c r="L25" s="104"/>
      <c r="M25" s="114">
        <f>D25</f>
        <v>385</v>
      </c>
      <c r="N25" s="115" t="s">
        <v>44</v>
      </c>
      <c r="O25" s="116" t="s">
        <v>44</v>
      </c>
    </row>
    <row r="26" spans="1:16" s="118" customFormat="1" ht="19.5" customHeight="1">
      <c r="A26" s="90" t="s">
        <v>45</v>
      </c>
      <c r="B26" s="91"/>
      <c r="C26" s="92"/>
      <c r="D26" s="93">
        <f>D22+D23+D24+D25</f>
        <v>1794</v>
      </c>
      <c r="E26" s="94">
        <f>SUM(E22:E25)</f>
        <v>1531</v>
      </c>
      <c r="F26" s="95">
        <f>SUM(F22:F25)</f>
        <v>1965</v>
      </c>
      <c r="G26" s="96">
        <f>(D26-E26)/E26</f>
        <v>0.17178314826910515</v>
      </c>
      <c r="H26" s="97">
        <f>(D26-F26)/F26</f>
        <v>-8.7022900763358779E-2</v>
      </c>
      <c r="I26" s="117"/>
      <c r="J26" s="90" t="s">
        <v>45</v>
      </c>
      <c r="K26" s="98"/>
      <c r="L26" s="99"/>
      <c r="M26" s="100">
        <f>'[1]1월'!D25+'[1]2월'!D25+'[1]3월'!D25+'[1]4월'!D25+'[1]5월'!D25+'6월'!D26</f>
        <v>8273</v>
      </c>
      <c r="N26" s="100">
        <v>14438</v>
      </c>
      <c r="O26" s="101">
        <f t="shared" si="2"/>
        <v>-0.42699819919656462</v>
      </c>
    </row>
    <row r="27" spans="1:16" s="32" customFormat="1" ht="19.5" customHeight="1">
      <c r="A27" s="120" t="s">
        <v>46</v>
      </c>
      <c r="B27" s="121" t="s">
        <v>47</v>
      </c>
      <c r="C27" s="122"/>
      <c r="D27" s="123">
        <v>408</v>
      </c>
      <c r="E27" s="124">
        <v>315</v>
      </c>
      <c r="F27" s="125">
        <v>373</v>
      </c>
      <c r="G27" s="48">
        <f>(D27-E27)/E27</f>
        <v>0.29523809523809524</v>
      </c>
      <c r="H27" s="49">
        <f>(D27-F27)/F27</f>
        <v>9.3833780160857902E-2</v>
      </c>
      <c r="I27" s="27"/>
      <c r="J27" s="120" t="s">
        <v>46</v>
      </c>
      <c r="K27" s="103" t="s">
        <v>48</v>
      </c>
      <c r="L27" s="104"/>
      <c r="M27" s="29">
        <f>'[1]1월'!D26+'[1]2월'!D26+'[1]3월'!D26+'[1]4월'!D26+'[1]5월'!D26+'6월'!D27</f>
        <v>1900</v>
      </c>
      <c r="N27" s="108">
        <v>2185</v>
      </c>
      <c r="O27" s="60">
        <f t="shared" si="2"/>
        <v>-0.13043478260869565</v>
      </c>
    </row>
    <row r="28" spans="1:16" s="32" customFormat="1" ht="19.5" customHeight="1">
      <c r="A28" s="33"/>
      <c r="B28" s="103" t="s">
        <v>49</v>
      </c>
      <c r="C28" s="104"/>
      <c r="D28" s="111">
        <v>323</v>
      </c>
      <c r="E28" s="112">
        <v>333</v>
      </c>
      <c r="F28" s="113">
        <v>385</v>
      </c>
      <c r="G28" s="48">
        <f>(D28-E28)/E28</f>
        <v>-3.003003003003003E-2</v>
      </c>
      <c r="H28" s="49">
        <f>(D28-F28)/F28</f>
        <v>-0.16103896103896104</v>
      </c>
      <c r="I28" s="27"/>
      <c r="J28" s="33"/>
      <c r="K28" s="126" t="s">
        <v>50</v>
      </c>
      <c r="L28" s="127"/>
      <c r="M28" s="29">
        <f>'[1]1월'!D27+'[1]2월'!D27+'[1]3월'!D27+'[1]4월'!D27+'[1]5월'!D27+'6월'!D28</f>
        <v>1933</v>
      </c>
      <c r="N28" s="108">
        <v>2270</v>
      </c>
      <c r="O28" s="60">
        <f t="shared" si="2"/>
        <v>-0.14845814977973568</v>
      </c>
    </row>
    <row r="29" spans="1:16" s="32" customFormat="1" ht="19.5" customHeight="1" thickBot="1">
      <c r="A29" s="128" t="s">
        <v>51</v>
      </c>
      <c r="B29" s="129"/>
      <c r="C29" s="130"/>
      <c r="D29" s="131">
        <f>D27+D28</f>
        <v>731</v>
      </c>
      <c r="E29" s="132">
        <v>648</v>
      </c>
      <c r="F29" s="133">
        <v>758</v>
      </c>
      <c r="G29" s="134">
        <f>(D29-E29)/E29</f>
        <v>0.12808641975308643</v>
      </c>
      <c r="H29" s="135">
        <f>(D29-F29)/F29</f>
        <v>-3.5620052770448551E-2</v>
      </c>
      <c r="I29" s="27"/>
      <c r="J29" s="90" t="s">
        <v>51</v>
      </c>
      <c r="K29" s="98"/>
      <c r="L29" s="99"/>
      <c r="M29" s="136">
        <f>'[1]1월'!D28+'[1]2월'!D28+'[1]3월'!D28+'[1]4월'!D28+'[1]5월'!D28+'6월'!D29</f>
        <v>3833</v>
      </c>
      <c r="N29" s="136">
        <v>4455</v>
      </c>
      <c r="O29" s="137">
        <f t="shared" si="2"/>
        <v>-0.13961840628507294</v>
      </c>
    </row>
    <row r="30" spans="1:16" s="118" customFormat="1" ht="19.5" customHeight="1" thickBot="1">
      <c r="A30" s="138" t="s">
        <v>52</v>
      </c>
      <c r="B30" s="139"/>
      <c r="C30" s="140"/>
      <c r="D30" s="141">
        <f>D21+D26+D29+1</f>
        <v>9529</v>
      </c>
      <c r="E30" s="142">
        <v>7670</v>
      </c>
      <c r="F30" s="143">
        <v>11455</v>
      </c>
      <c r="G30" s="144">
        <f>(D30-E30)/E30</f>
        <v>0.24237288135593221</v>
      </c>
      <c r="H30" s="144">
        <f>(D30-F30)/F30</f>
        <v>-0.16813618507202094</v>
      </c>
      <c r="I30" s="117"/>
      <c r="J30" s="138" t="s">
        <v>52</v>
      </c>
      <c r="K30" s="139"/>
      <c r="L30" s="140"/>
      <c r="M30" s="145">
        <f>'[1]1월'!D29+'[1]2월'!D29+'[1]3월'!D29+'[1]4월'!D29+'[1]5월'!D29+'6월'!D30</f>
        <v>42497</v>
      </c>
      <c r="N30" s="146">
        <v>72708</v>
      </c>
      <c r="O30" s="147">
        <f t="shared" si="2"/>
        <v>-0.41551136051053528</v>
      </c>
    </row>
    <row r="31" spans="1:16" s="117" customFormat="1" ht="20.100000000000001" customHeight="1">
      <c r="A31" s="148"/>
      <c r="B31" s="149"/>
      <c r="C31" s="149"/>
      <c r="D31" s="149"/>
      <c r="E31" s="150"/>
      <c r="F31" s="151"/>
      <c r="G31" s="149"/>
      <c r="H31" s="149"/>
      <c r="I31" s="149"/>
      <c r="J31" s="152"/>
      <c r="K31" s="152"/>
      <c r="L31" s="152"/>
      <c r="M31" s="152"/>
      <c r="N31" s="152"/>
      <c r="O31" s="153"/>
    </row>
    <row r="32" spans="1:16" s="117" customFormat="1" ht="17.45" customHeight="1">
      <c r="A32" s="154"/>
      <c r="B32" s="155"/>
      <c r="C32" s="155"/>
      <c r="D32" s="155"/>
      <c r="E32" s="150"/>
      <c r="F32" s="150"/>
      <c r="G32" s="153"/>
      <c r="H32" s="156"/>
      <c r="J32" s="151"/>
      <c r="K32" s="149"/>
      <c r="L32" s="149"/>
      <c r="M32" s="149"/>
      <c r="N32" s="150"/>
      <c r="O32" s="153"/>
      <c r="P32" s="118"/>
    </row>
    <row r="33" spans="1:16" s="117" customFormat="1" ht="15.75" customHeight="1">
      <c r="A33" s="154"/>
      <c r="B33" s="155"/>
      <c r="C33" s="155"/>
      <c r="D33" s="155"/>
      <c r="E33" s="150"/>
      <c r="F33" s="150"/>
      <c r="G33" s="153"/>
      <c r="H33" s="156"/>
      <c r="J33" s="155"/>
      <c r="K33" s="155"/>
      <c r="L33" s="155"/>
      <c r="M33" s="155"/>
      <c r="N33" s="150"/>
      <c r="O33" s="153"/>
      <c r="P33" s="118"/>
    </row>
    <row r="34" spans="1:16" s="32" customFormat="1" ht="21" customHeight="1" thickBot="1">
      <c r="A34" s="157" t="s">
        <v>53</v>
      </c>
      <c r="B34" s="158"/>
      <c r="C34" s="158"/>
      <c r="D34" s="57"/>
      <c r="E34" s="57"/>
      <c r="F34" s="57"/>
      <c r="G34" s="156"/>
      <c r="H34" s="156"/>
      <c r="I34" s="27"/>
      <c r="J34" s="159" t="s">
        <v>53</v>
      </c>
      <c r="K34" s="158"/>
      <c r="L34" s="158"/>
      <c r="M34" s="57"/>
      <c r="N34" s="57"/>
      <c r="O34" s="156"/>
      <c r="P34" s="118"/>
    </row>
    <row r="35" spans="1:16" s="32" customFormat="1" ht="19.5" customHeight="1">
      <c r="A35" s="19" t="s">
        <v>54</v>
      </c>
      <c r="B35" s="160" t="s">
        <v>55</v>
      </c>
      <c r="C35" s="161"/>
      <c r="D35" s="162">
        <v>8779</v>
      </c>
      <c r="E35" s="163">
        <v>9351</v>
      </c>
      <c r="F35" s="164">
        <v>5703</v>
      </c>
      <c r="G35" s="25">
        <f t="shared" ref="G35:G40" si="4">(D35-E35)/E35</f>
        <v>-6.11699283499091E-2</v>
      </c>
      <c r="H35" s="26">
        <f t="shared" ref="H35:H40" si="5">(D35-F35)/F35</f>
        <v>0.53936524636156413</v>
      </c>
      <c r="I35" s="27"/>
      <c r="J35" s="19" t="s">
        <v>54</v>
      </c>
      <c r="K35" s="160" t="s">
        <v>56</v>
      </c>
      <c r="L35" s="165"/>
      <c r="M35" s="166">
        <f>'[1]1월'!D34+'[1]2월'!D34+'[1]3월'!D34+'[1]4월'!D34+'[1]5월'!D34+'6월'!D35</f>
        <v>53657</v>
      </c>
      <c r="N35" s="166">
        <v>51285</v>
      </c>
      <c r="O35" s="167">
        <f t="shared" ref="O35:O40" si="6">(M35-N35)/N35</f>
        <v>4.6251340547918497E-2</v>
      </c>
      <c r="P35" s="118"/>
    </row>
    <row r="36" spans="1:16" s="32" customFormat="1" ht="19.5" customHeight="1">
      <c r="A36" s="33"/>
      <c r="B36" s="168" t="s">
        <v>57</v>
      </c>
      <c r="C36" s="103"/>
      <c r="D36" s="169">
        <v>836</v>
      </c>
      <c r="E36" s="170">
        <v>411</v>
      </c>
      <c r="F36" s="171">
        <v>855</v>
      </c>
      <c r="G36" s="48">
        <f t="shared" si="4"/>
        <v>1.0340632603406326</v>
      </c>
      <c r="H36" s="49">
        <f t="shared" si="5"/>
        <v>-2.2222222222222223E-2</v>
      </c>
      <c r="I36" s="27"/>
      <c r="J36" s="33"/>
      <c r="K36" s="168" t="s">
        <v>58</v>
      </c>
      <c r="L36" s="172"/>
      <c r="M36" s="173">
        <f>'[1]1월'!D35+'[1]2월'!D35+'[1]3월'!D35+'[1]4월'!D35+'[1]5월'!D35+'6월'!D36</f>
        <v>3618</v>
      </c>
      <c r="N36" s="173">
        <v>2489</v>
      </c>
      <c r="O36" s="60">
        <f t="shared" si="6"/>
        <v>0.45359582161510648</v>
      </c>
      <c r="P36" s="118"/>
    </row>
    <row r="37" spans="1:16" s="32" customFormat="1" ht="19.149999999999999" customHeight="1">
      <c r="A37" s="33"/>
      <c r="B37" s="168" t="s">
        <v>59</v>
      </c>
      <c r="C37" s="103"/>
      <c r="D37" s="169">
        <v>0</v>
      </c>
      <c r="E37" s="170">
        <v>0</v>
      </c>
      <c r="F37" s="171">
        <v>668</v>
      </c>
      <c r="G37" s="48" t="s">
        <v>44</v>
      </c>
      <c r="H37" s="49">
        <f t="shared" si="5"/>
        <v>-1</v>
      </c>
      <c r="I37" s="27"/>
      <c r="J37" s="33"/>
      <c r="K37" s="168" t="s">
        <v>60</v>
      </c>
      <c r="L37" s="172"/>
      <c r="M37" s="174">
        <f>'[1]1월'!D36+'[1]2월'!D36+'[1]3월'!D36+'[1]4월'!D36+'[1]5월'!D36+'6월'!D37</f>
        <v>2938</v>
      </c>
      <c r="N37" s="174">
        <v>4522</v>
      </c>
      <c r="O37" s="60">
        <f t="shared" si="6"/>
        <v>-0.3502874834144184</v>
      </c>
      <c r="P37" s="118"/>
    </row>
    <row r="38" spans="1:16" s="32" customFormat="1" ht="19.5" customHeight="1">
      <c r="A38" s="33"/>
      <c r="B38" s="168" t="s">
        <v>38</v>
      </c>
      <c r="C38" s="103"/>
      <c r="D38" s="169">
        <v>26707</v>
      </c>
      <c r="E38" s="170">
        <v>22809</v>
      </c>
      <c r="F38" s="171">
        <v>24809</v>
      </c>
      <c r="G38" s="48">
        <f t="shared" si="4"/>
        <v>0.1708974527598755</v>
      </c>
      <c r="H38" s="49">
        <f t="shared" si="5"/>
        <v>7.6504494336732634E-2</v>
      </c>
      <c r="I38" s="27"/>
      <c r="J38" s="33"/>
      <c r="K38" s="168" t="s">
        <v>61</v>
      </c>
      <c r="L38" s="172"/>
      <c r="M38" s="174">
        <f>'[1]1월'!D37+'[1]2월'!D37+'[1]3월'!D37+'[1]4월'!D37+'[1]5월'!D37+'6월'!D38</f>
        <v>138490</v>
      </c>
      <c r="N38" s="174">
        <v>145226</v>
      </c>
      <c r="O38" s="60">
        <f t="shared" si="6"/>
        <v>-4.6382879098783962E-2</v>
      </c>
      <c r="P38" s="118"/>
    </row>
    <row r="39" spans="1:16" s="32" customFormat="1" ht="19.5" customHeight="1" thickBot="1">
      <c r="A39" s="175"/>
      <c r="B39" s="176" t="s">
        <v>62</v>
      </c>
      <c r="C39" s="177"/>
      <c r="D39" s="169">
        <v>695</v>
      </c>
      <c r="E39" s="178">
        <v>638</v>
      </c>
      <c r="F39" s="179">
        <v>203</v>
      </c>
      <c r="G39" s="48">
        <f t="shared" si="4"/>
        <v>8.9341692789968646E-2</v>
      </c>
      <c r="H39" s="180">
        <f>(D39-F39)/F39</f>
        <v>2.4236453201970445</v>
      </c>
      <c r="I39" s="27"/>
      <c r="J39" s="175"/>
      <c r="K39" s="176" t="s">
        <v>63</v>
      </c>
      <c r="L39" s="181"/>
      <c r="M39" s="182">
        <f>'[1]1월'!D38+'[1]2월'!D38+'[1]3월'!D38+'[1]4월'!D38+'[1]5월'!D38+'6월'!D39</f>
        <v>5186</v>
      </c>
      <c r="N39" s="182">
        <v>2769</v>
      </c>
      <c r="O39" s="60">
        <f t="shared" si="6"/>
        <v>0.8728782954135067</v>
      </c>
      <c r="P39" s="57"/>
    </row>
    <row r="40" spans="1:16" s="32" customFormat="1" ht="19.5" customHeight="1" thickBot="1">
      <c r="A40" s="138" t="s">
        <v>64</v>
      </c>
      <c r="B40" s="139"/>
      <c r="C40" s="139"/>
      <c r="D40" s="145">
        <f>SUM(D35:D39)</f>
        <v>37017</v>
      </c>
      <c r="E40" s="145">
        <f>SUM(E35:E39)</f>
        <v>33209</v>
      </c>
      <c r="F40" s="145">
        <f>SUM(F35:F39)</f>
        <v>32238</v>
      </c>
      <c r="G40" s="144">
        <f t="shared" si="4"/>
        <v>0.11466771056039025</v>
      </c>
      <c r="H40" s="144">
        <f t="shared" si="5"/>
        <v>0.14824120603015076</v>
      </c>
      <c r="I40" s="51"/>
      <c r="J40" s="183" t="s">
        <v>64</v>
      </c>
      <c r="K40" s="184"/>
      <c r="L40" s="184"/>
      <c r="M40" s="185">
        <f>'[1]1월'!D39+'[1]2월'!D39+'[1]3월'!D39+'[1]4월'!D39+'[1]5월'!D39+'6월'!D40</f>
        <v>203889</v>
      </c>
      <c r="N40" s="185">
        <v>206291</v>
      </c>
      <c r="O40" s="144">
        <f t="shared" si="6"/>
        <v>-1.1643745970497986E-2</v>
      </c>
      <c r="P40" s="76"/>
    </row>
    <row r="41" spans="1:16" s="27" customFormat="1" ht="19.5" customHeight="1" thickBot="1">
      <c r="A41" s="186"/>
      <c r="B41" s="187"/>
      <c r="C41" s="187"/>
      <c r="D41" s="188"/>
      <c r="E41" s="188"/>
      <c r="F41" s="189"/>
      <c r="G41" s="190"/>
      <c r="H41" s="156"/>
      <c r="J41" s="191"/>
      <c r="K41" s="192"/>
      <c r="L41" s="192"/>
      <c r="M41" s="193"/>
      <c r="N41" s="194"/>
      <c r="O41" s="195"/>
    </row>
    <row r="42" spans="1:16" s="32" customFormat="1" ht="19.5" customHeight="1" thickBot="1">
      <c r="A42" s="196" t="s">
        <v>65</v>
      </c>
      <c r="B42" s="197"/>
      <c r="C42" s="198"/>
      <c r="D42" s="199">
        <f>D30+D40</f>
        <v>46546</v>
      </c>
      <c r="E42" s="199">
        <f>E30+E40</f>
        <v>40879</v>
      </c>
      <c r="F42" s="199">
        <f>F30+F40</f>
        <v>43693</v>
      </c>
      <c r="G42" s="200">
        <f>(D42-E42)/E42</f>
        <v>0.13862863572983683</v>
      </c>
      <c r="H42" s="200">
        <f>(D42-F42)/F42</f>
        <v>6.5296500583617509E-2</v>
      </c>
      <c r="I42" s="27"/>
      <c r="J42" s="196" t="s">
        <v>66</v>
      </c>
      <c r="K42" s="197"/>
      <c r="L42" s="198"/>
      <c r="M42" s="201">
        <f>'[1]1월'!D41+'[1]2월'!D41+'[1]3월'!D41+'[1]4월'!D41+'[1]5월'!D41+'6월'!D42</f>
        <v>246386</v>
      </c>
      <c r="N42" s="201">
        <v>278999</v>
      </c>
      <c r="O42" s="200">
        <f>(M42-N42)/N42</f>
        <v>-0.11689289208921896</v>
      </c>
    </row>
    <row r="43" spans="1:16" s="27" customFormat="1" ht="19.5" customHeight="1">
      <c r="A43" s="202"/>
      <c r="B43" s="203"/>
      <c r="C43" s="203"/>
      <c r="D43" s="204"/>
      <c r="E43" s="204"/>
      <c r="F43" s="204"/>
      <c r="G43" s="205"/>
      <c r="H43" s="206"/>
      <c r="J43" s="158"/>
      <c r="K43" s="158"/>
      <c r="L43" s="158"/>
      <c r="M43" s="57"/>
      <c r="N43" s="207"/>
      <c r="O43" s="156"/>
    </row>
    <row r="44" spans="1:16" s="27" customFormat="1" ht="19.5" customHeight="1" thickBot="1">
      <c r="A44" s="208" t="s">
        <v>67</v>
      </c>
      <c r="B44" s="209"/>
      <c r="C44" s="209"/>
      <c r="D44" s="150"/>
      <c r="E44" s="150"/>
      <c r="F44" s="150"/>
      <c r="G44" s="210"/>
      <c r="H44" s="211"/>
      <c r="J44" s="117" t="s">
        <v>67</v>
      </c>
      <c r="K44" s="209"/>
      <c r="L44" s="212"/>
      <c r="M44" s="213"/>
      <c r="N44" s="214"/>
      <c r="O44" s="215"/>
    </row>
    <row r="45" spans="1:16" s="32" customFormat="1" ht="19.5" customHeight="1" thickBot="1">
      <c r="A45" s="216" t="s">
        <v>68</v>
      </c>
      <c r="B45" s="217"/>
      <c r="C45" s="218"/>
      <c r="D45" s="219">
        <v>42466</v>
      </c>
      <c r="E45" s="219">
        <v>36212</v>
      </c>
      <c r="F45" s="219">
        <v>45599</v>
      </c>
      <c r="G45" s="220">
        <f>(D45-E45)/E45</f>
        <v>0.17270518060311499</v>
      </c>
      <c r="H45" s="221">
        <f>(D45-F45)/F45</f>
        <v>-6.8707647097524069E-2</v>
      </c>
      <c r="I45" s="27"/>
      <c r="J45" s="216" t="s">
        <v>68</v>
      </c>
      <c r="K45" s="217"/>
      <c r="L45" s="218"/>
      <c r="M45" s="222">
        <f>'[1]1월'!D44+'[1]2월'!D44+'[1]3월'!D44+'[1]4월'!D44+'[1]5월'!D44+'6월'!D45</f>
        <v>241369</v>
      </c>
      <c r="N45" s="223">
        <v>313116</v>
      </c>
      <c r="O45" s="220">
        <f>(M45-N45)/N45</f>
        <v>-0.22913872175168309</v>
      </c>
    </row>
    <row r="46" spans="1:16" s="32" customFormat="1" ht="21.75" customHeight="1">
      <c r="A46" s="224"/>
      <c r="B46" s="224"/>
      <c r="C46" s="224"/>
      <c r="D46" s="224"/>
      <c r="J46" s="225"/>
      <c r="K46" s="226"/>
      <c r="L46" s="226"/>
      <c r="M46" s="226"/>
      <c r="N46" s="226"/>
      <c r="O46" s="226"/>
    </row>
    <row r="47" spans="1:16" s="118" customFormat="1" ht="18" customHeight="1">
      <c r="A47" s="225"/>
      <c r="J47" s="227"/>
      <c r="K47" s="226"/>
      <c r="L47" s="226"/>
      <c r="M47" s="226"/>
      <c r="N47" s="226"/>
      <c r="O47" s="226"/>
    </row>
    <row r="48" spans="1:16" s="118" customFormat="1" ht="18" customHeight="1">
      <c r="A48" s="227"/>
      <c r="G48" s="119"/>
      <c r="J48" s="226"/>
      <c r="K48" s="226"/>
      <c r="L48" s="226"/>
      <c r="M48" s="226"/>
      <c r="N48" s="226"/>
      <c r="O48" s="226"/>
    </row>
    <row r="49" spans="10:15" s="118" customFormat="1" ht="18" customHeight="1">
      <c r="J49" s="228"/>
      <c r="K49" s="226"/>
      <c r="L49" s="228"/>
      <c r="M49" s="228"/>
      <c r="N49" s="228"/>
      <c r="O49" s="228"/>
    </row>
    <row r="50" spans="10:15" s="32" customFormat="1" ht="18" customHeight="1">
      <c r="J50" s="228"/>
      <c r="K50" s="226"/>
      <c r="L50" s="228"/>
      <c r="M50" s="228"/>
      <c r="N50" s="228"/>
      <c r="O50" s="228"/>
    </row>
    <row r="51" spans="10:15" s="32" customFormat="1" ht="15.75" customHeight="1">
      <c r="J51" s="228"/>
      <c r="K51" s="226"/>
      <c r="L51" s="228"/>
      <c r="M51" s="228"/>
      <c r="N51" s="228"/>
      <c r="O51" s="228"/>
    </row>
    <row r="52" spans="10:15" s="32" customFormat="1" ht="15.75" customHeight="1">
      <c r="J52" s="228"/>
      <c r="K52" s="228"/>
      <c r="L52" s="228"/>
      <c r="M52" s="228"/>
      <c r="N52" s="228"/>
      <c r="O52" s="228"/>
    </row>
    <row r="53" spans="10:15" s="32" customFormat="1" ht="15.75" customHeight="1">
      <c r="J53" s="228"/>
      <c r="K53" s="228"/>
      <c r="L53" s="228"/>
      <c r="M53" s="228"/>
      <c r="N53" s="228"/>
      <c r="O53" s="228"/>
    </row>
    <row r="54" spans="10:15" s="32" customFormat="1" ht="15.75" customHeight="1">
      <c r="J54" s="228"/>
      <c r="K54" s="228"/>
      <c r="L54" s="228"/>
      <c r="M54" s="228"/>
      <c r="N54" s="228"/>
      <c r="O54" s="228"/>
    </row>
    <row r="55" spans="10:15" s="32" customFormat="1" ht="15.75" customHeight="1">
      <c r="J55" s="228"/>
      <c r="K55" s="228"/>
      <c r="L55" s="228"/>
      <c r="M55" s="228"/>
      <c r="N55" s="228"/>
      <c r="O55" s="228"/>
    </row>
    <row r="56" spans="10:15" s="32" customFormat="1" ht="15.75" customHeight="1">
      <c r="J56" s="228"/>
      <c r="K56" s="228"/>
      <c r="L56" s="228"/>
      <c r="M56" s="228"/>
      <c r="N56" s="228"/>
      <c r="O56" s="228"/>
    </row>
    <row r="57" spans="10:15" s="32" customFormat="1" ht="15.75" customHeight="1">
      <c r="J57" s="228"/>
      <c r="K57" s="228"/>
      <c r="L57" s="228"/>
      <c r="M57" s="228"/>
      <c r="N57" s="228"/>
      <c r="O57" s="228"/>
    </row>
    <row r="58" spans="10:15" s="32" customFormat="1" ht="15.75" customHeight="1">
      <c r="J58" s="228"/>
      <c r="K58" s="228"/>
      <c r="L58" s="228"/>
      <c r="M58" s="228"/>
      <c r="N58" s="228"/>
      <c r="O58" s="228"/>
    </row>
    <row r="59" spans="10:15" s="32" customFormat="1" ht="15.75" customHeight="1">
      <c r="J59" s="228"/>
      <c r="K59" s="228"/>
      <c r="L59" s="228"/>
      <c r="M59" s="228"/>
      <c r="N59" s="228"/>
      <c r="O59" s="228"/>
    </row>
    <row r="60" spans="10:15" s="32" customFormat="1" ht="15.75" customHeight="1">
      <c r="J60" s="228"/>
      <c r="K60" s="228"/>
      <c r="L60" s="228"/>
      <c r="M60" s="228"/>
      <c r="N60" s="228"/>
      <c r="O60" s="228"/>
    </row>
    <row r="61" spans="10:15" s="32" customFormat="1" ht="15.75" customHeight="1">
      <c r="J61" s="228"/>
      <c r="K61" s="228"/>
      <c r="L61" s="228"/>
      <c r="M61" s="228"/>
      <c r="N61" s="228"/>
      <c r="O61" s="228"/>
    </row>
    <row r="62" spans="10:15" s="32" customFormat="1" ht="15.75" customHeight="1">
      <c r="J62" s="228"/>
      <c r="K62" s="228"/>
      <c r="L62" s="228"/>
      <c r="M62" s="228"/>
      <c r="N62" s="228"/>
      <c r="O62" s="228"/>
    </row>
    <row r="63" spans="10:15" s="32" customFormat="1" ht="15.75" customHeight="1">
      <c r="J63" s="228"/>
      <c r="K63" s="228"/>
      <c r="L63" s="228"/>
      <c r="M63" s="228"/>
      <c r="N63" s="228"/>
      <c r="O63" s="228"/>
    </row>
    <row r="64" spans="10:15" s="32" customFormat="1" ht="15.75" customHeight="1">
      <c r="J64" s="228"/>
      <c r="K64" s="228"/>
      <c r="L64" s="228"/>
      <c r="M64" s="228"/>
      <c r="N64" s="228"/>
      <c r="O64" s="228"/>
    </row>
    <row r="65" spans="10:15" s="32" customFormat="1" ht="15.75" customHeight="1">
      <c r="J65" s="228"/>
      <c r="K65" s="228"/>
      <c r="L65" s="228"/>
      <c r="M65" s="228"/>
      <c r="N65" s="228"/>
      <c r="O65" s="228"/>
    </row>
    <row r="66" spans="10:15" s="32" customFormat="1" ht="15.75" customHeight="1">
      <c r="J66" s="228"/>
      <c r="K66" s="228"/>
      <c r="L66" s="228"/>
      <c r="M66" s="228"/>
      <c r="N66" s="228"/>
      <c r="O66" s="228"/>
    </row>
    <row r="67" spans="10:15" s="32" customFormat="1" ht="15.75" customHeight="1">
      <c r="J67" s="228"/>
      <c r="K67" s="228"/>
      <c r="L67" s="228"/>
      <c r="M67" s="228"/>
      <c r="N67" s="228"/>
      <c r="O67" s="228"/>
    </row>
    <row r="68" spans="10:15" s="32" customFormat="1" ht="15.75" customHeight="1">
      <c r="J68" s="228"/>
      <c r="K68" s="228"/>
      <c r="L68" s="228"/>
      <c r="M68" s="228"/>
      <c r="N68" s="228"/>
      <c r="O68" s="228"/>
    </row>
    <row r="69" spans="10:15" s="32" customFormat="1" ht="15.75" customHeight="1">
      <c r="J69" s="228"/>
      <c r="K69" s="228"/>
      <c r="L69" s="228"/>
      <c r="M69" s="228"/>
      <c r="N69" s="228"/>
      <c r="O69" s="228"/>
    </row>
    <row r="70" spans="10:15" s="32" customFormat="1" ht="15.75" customHeight="1">
      <c r="J70" s="228"/>
      <c r="K70" s="228"/>
      <c r="L70" s="228"/>
      <c r="M70" s="228"/>
      <c r="N70" s="228"/>
      <c r="O70" s="228"/>
    </row>
    <row r="71" spans="10:15" s="32" customFormat="1" ht="15.75" customHeight="1">
      <c r="J71" s="228"/>
      <c r="K71" s="228"/>
      <c r="L71" s="228"/>
      <c r="M71" s="228"/>
      <c r="N71" s="228"/>
      <c r="O71" s="228"/>
    </row>
    <row r="72" spans="10:15" s="32" customFormat="1" ht="15.75" customHeight="1">
      <c r="J72" s="228"/>
      <c r="K72" s="228"/>
      <c r="L72" s="228"/>
      <c r="M72" s="228"/>
      <c r="N72" s="228"/>
      <c r="O72" s="228"/>
    </row>
    <row r="73" spans="10:15" s="32" customFormat="1" ht="15.75" customHeight="1">
      <c r="J73" s="228"/>
      <c r="K73" s="228"/>
      <c r="L73" s="228"/>
      <c r="M73" s="228"/>
      <c r="N73" s="228"/>
      <c r="O73" s="228"/>
    </row>
    <row r="74" spans="10:15" s="32" customFormat="1" ht="15.75" customHeight="1">
      <c r="J74" s="228"/>
      <c r="K74" s="228"/>
      <c r="L74" s="228"/>
      <c r="M74" s="228"/>
      <c r="N74" s="228"/>
      <c r="O74" s="228"/>
    </row>
    <row r="75" spans="10:15" s="32" customFormat="1" ht="15.75" customHeight="1">
      <c r="J75" s="228"/>
      <c r="K75" s="228"/>
      <c r="L75" s="228"/>
      <c r="M75" s="228"/>
      <c r="N75" s="228"/>
      <c r="O75" s="228"/>
    </row>
    <row r="76" spans="10:15" s="32" customFormat="1" ht="15.75" customHeight="1">
      <c r="J76" s="228"/>
      <c r="K76" s="228"/>
      <c r="L76" s="228"/>
      <c r="M76" s="228"/>
      <c r="N76" s="228"/>
      <c r="O76" s="228"/>
    </row>
    <row r="77" spans="10:15" s="32" customFormat="1" ht="15.75" customHeight="1">
      <c r="J77" s="228"/>
      <c r="K77" s="228"/>
      <c r="L77" s="228"/>
      <c r="M77" s="228"/>
      <c r="N77" s="228"/>
      <c r="O77" s="228"/>
    </row>
    <row r="78" spans="10:15" s="32" customFormat="1" ht="15.75" customHeight="1">
      <c r="J78" s="228"/>
      <c r="K78" s="228"/>
      <c r="L78" s="228"/>
      <c r="M78" s="228"/>
      <c r="N78" s="228"/>
      <c r="O78" s="228"/>
    </row>
    <row r="79" spans="10:15" s="32" customFormat="1" ht="15.75" customHeight="1">
      <c r="J79" s="228"/>
      <c r="K79" s="228"/>
      <c r="L79" s="228"/>
      <c r="M79" s="228"/>
      <c r="N79" s="228"/>
      <c r="O79" s="228"/>
    </row>
    <row r="80" spans="10:15" s="32" customFormat="1" ht="15.75" customHeight="1">
      <c r="J80" s="228"/>
      <c r="K80" s="228"/>
      <c r="L80" s="228"/>
      <c r="M80" s="228"/>
      <c r="N80" s="228"/>
      <c r="O80" s="228"/>
    </row>
    <row r="81" spans="10:15" s="32" customFormat="1" ht="15.75" customHeight="1">
      <c r="J81" s="228"/>
      <c r="K81" s="228"/>
      <c r="L81" s="228"/>
      <c r="M81" s="228"/>
      <c r="N81" s="228"/>
      <c r="O81" s="228"/>
    </row>
    <row r="82" spans="10:15" s="32" customFormat="1" ht="15.75" customHeight="1">
      <c r="J82" s="228"/>
      <c r="K82" s="228"/>
      <c r="L82" s="228"/>
      <c r="M82" s="228"/>
      <c r="N82" s="228"/>
      <c r="O82" s="228"/>
    </row>
    <row r="83" spans="10:15" ht="15.75" customHeight="1">
      <c r="J83" s="228"/>
      <c r="K83" s="228"/>
      <c r="L83" s="228"/>
      <c r="M83" s="228"/>
      <c r="N83" s="228"/>
      <c r="O83" s="228"/>
    </row>
  </sheetData>
  <mergeCells count="58">
    <mergeCell ref="A42:C42"/>
    <mergeCell ref="J42:L42"/>
    <mergeCell ref="A45:C45"/>
    <mergeCell ref="J45:L45"/>
    <mergeCell ref="A46:D46"/>
    <mergeCell ref="B39:C39"/>
    <mergeCell ref="K39:L39"/>
    <mergeCell ref="A40:C40"/>
    <mergeCell ref="J40:L40"/>
    <mergeCell ref="B37:C37"/>
    <mergeCell ref="K37:L37"/>
    <mergeCell ref="B38:C38"/>
    <mergeCell ref="K38:L38"/>
    <mergeCell ref="J32:M32"/>
    <mergeCell ref="A35:A39"/>
    <mergeCell ref="B35:C35"/>
    <mergeCell ref="J35:J39"/>
    <mergeCell ref="K35:L35"/>
    <mergeCell ref="B36:C36"/>
    <mergeCell ref="K36:L36"/>
    <mergeCell ref="A29:C29"/>
    <mergeCell ref="J29:L29"/>
    <mergeCell ref="A30:C30"/>
    <mergeCell ref="J30:L30"/>
    <mergeCell ref="A31:D31"/>
    <mergeCell ref="F31:I31"/>
    <mergeCell ref="J31:N31"/>
    <mergeCell ref="A26:C26"/>
    <mergeCell ref="J26:L26"/>
    <mergeCell ref="A27:A28"/>
    <mergeCell ref="B27:C27"/>
    <mergeCell ref="J27:J28"/>
    <mergeCell ref="K27:L27"/>
    <mergeCell ref="B28:C28"/>
    <mergeCell ref="K28:L28"/>
    <mergeCell ref="A22:A25"/>
    <mergeCell ref="B22:C22"/>
    <mergeCell ref="J22:J25"/>
    <mergeCell ref="K22:L22"/>
    <mergeCell ref="B23:C23"/>
    <mergeCell ref="K23:L23"/>
    <mergeCell ref="B24:C24"/>
    <mergeCell ref="K24:L24"/>
    <mergeCell ref="B25:C25"/>
    <mergeCell ref="K25:L25"/>
    <mergeCell ref="A5:A17"/>
    <mergeCell ref="J5:J17"/>
    <mergeCell ref="B13:B14"/>
    <mergeCell ref="B18:B20"/>
    <mergeCell ref="K18:K20"/>
    <mergeCell ref="A21:C21"/>
    <mergeCell ref="J21:L21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2018-07-02T04:59:51Z</dcterms:created>
  <dcterms:modified xsi:type="dcterms:W3CDTF">2018-07-02T05:00:18Z</dcterms:modified>
</cp:coreProperties>
</file>