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8\월별 판매실적 테이블\"/>
    </mc:Choice>
  </mc:AlternateContent>
  <bookViews>
    <workbookView xWindow="0" yWindow="0" windowWidth="24000" windowHeight="9840"/>
  </bookViews>
  <sheets>
    <sheet name="5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O44" i="1" s="1"/>
  <c r="H44" i="1"/>
  <c r="G44" i="1"/>
  <c r="H39" i="1"/>
  <c r="G39" i="1"/>
  <c r="D39" i="1"/>
  <c r="M38" i="1"/>
  <c r="O38" i="1" s="1"/>
  <c r="H38" i="1"/>
  <c r="G38" i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D28" i="1"/>
  <c r="G28" i="1" s="1"/>
  <c r="M27" i="1"/>
  <c r="O27" i="1" s="1"/>
  <c r="H27" i="1"/>
  <c r="G27" i="1"/>
  <c r="M26" i="1"/>
  <c r="O26" i="1" s="1"/>
  <c r="H26" i="1"/>
  <c r="G26" i="1"/>
  <c r="D25" i="1"/>
  <c r="H25" i="1" s="1"/>
  <c r="M24" i="1"/>
  <c r="O24" i="1" s="1"/>
  <c r="H24" i="1"/>
  <c r="G24" i="1"/>
  <c r="M23" i="1"/>
  <c r="O23" i="1" s="1"/>
  <c r="H23" i="1"/>
  <c r="G23" i="1"/>
  <c r="M22" i="1"/>
  <c r="O22" i="1" s="1"/>
  <c r="H22" i="1"/>
  <c r="G22" i="1"/>
  <c r="D20" i="1"/>
  <c r="M20" i="1" s="1"/>
  <c r="O20" i="1" s="1"/>
  <c r="M19" i="1"/>
  <c r="O19" i="1" s="1"/>
  <c r="H19" i="1"/>
  <c r="G19" i="1"/>
  <c r="M18" i="1"/>
  <c r="O18" i="1" s="1"/>
  <c r="H18" i="1"/>
  <c r="G18" i="1"/>
  <c r="M17" i="1"/>
  <c r="O17" i="1" s="1"/>
  <c r="H17" i="1"/>
  <c r="D17" i="1"/>
  <c r="G17" i="1" s="1"/>
  <c r="M16" i="1"/>
  <c r="O16" i="1" s="1"/>
  <c r="H16" i="1"/>
  <c r="G16" i="1"/>
  <c r="D15" i="1"/>
  <c r="H15" i="1" s="1"/>
  <c r="M14" i="1"/>
  <c r="O14" i="1" s="1"/>
  <c r="H14" i="1"/>
  <c r="G14" i="1"/>
  <c r="M13" i="1"/>
  <c r="O13" i="1" s="1"/>
  <c r="D12" i="1"/>
  <c r="G12" i="1" s="1"/>
  <c r="M11" i="1"/>
  <c r="O11" i="1" s="1"/>
  <c r="H11" i="1"/>
  <c r="G11" i="1"/>
  <c r="D10" i="1"/>
  <c r="H10" i="1" s="1"/>
  <c r="M9" i="1"/>
  <c r="O9" i="1" s="1"/>
  <c r="H9" i="1"/>
  <c r="G9" i="1"/>
  <c r="D8" i="1"/>
  <c r="M8" i="1" s="1"/>
  <c r="O8" i="1" s="1"/>
  <c r="M7" i="1"/>
  <c r="O7" i="1" s="1"/>
  <c r="H7" i="1"/>
  <c r="G7" i="1"/>
  <c r="D6" i="1"/>
  <c r="M6" i="1" s="1"/>
  <c r="O6" i="1" s="1"/>
  <c r="M5" i="1"/>
  <c r="O5" i="1" s="1"/>
  <c r="H5" i="1"/>
  <c r="G5" i="1"/>
  <c r="G6" i="1" l="1"/>
  <c r="H6" i="1"/>
  <c r="H12" i="1"/>
  <c r="H20" i="1"/>
  <c r="M28" i="1"/>
  <c r="O28" i="1" s="1"/>
  <c r="M10" i="1"/>
  <c r="O10" i="1" s="1"/>
  <c r="G20" i="1"/>
  <c r="M25" i="1"/>
  <c r="O25" i="1" s="1"/>
  <c r="H28" i="1"/>
  <c r="M12" i="1"/>
  <c r="O12" i="1" s="1"/>
  <c r="M15" i="1"/>
  <c r="O15" i="1" s="1"/>
  <c r="D21" i="1"/>
  <c r="G8" i="1"/>
  <c r="H8" i="1"/>
  <c r="G10" i="1"/>
  <c r="G15" i="1"/>
  <c r="G25" i="1"/>
  <c r="M39" i="1"/>
  <c r="O39" i="1" s="1"/>
  <c r="D29" i="1" l="1"/>
  <c r="M21" i="1"/>
  <c r="O21" i="1" s="1"/>
  <c r="H21" i="1"/>
  <c r="G21" i="1"/>
  <c r="D41" i="1" l="1"/>
  <c r="M29" i="1"/>
  <c r="H29" i="1"/>
  <c r="G29" i="1"/>
  <c r="O29" i="1" l="1"/>
  <c r="M41" i="1"/>
  <c r="O41" i="1" s="1"/>
  <c r="H41" i="1"/>
  <c r="G41" i="1"/>
</calcChain>
</file>

<file path=xl/sharedStrings.xml><?xml version="1.0" encoding="utf-8"?>
<sst xmlns="http://schemas.openxmlformats.org/spreadsheetml/2006/main" count="108" uniqueCount="74">
  <si>
    <t>한국지엠 2018년 5월 판매실적</t>
    <phoneticPr fontId="3" type="noConversion"/>
  </si>
  <si>
    <t>한국지엠 2018년 1-5월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</si>
  <si>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</si>
  <si>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</si>
  <si>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</si>
  <si>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'18. 5.</t>
    <phoneticPr fontId="7" type="noConversion"/>
  </si>
  <si>
    <t>'18. 4.</t>
    <phoneticPr fontId="7" type="noConversion"/>
  </si>
  <si>
    <t>'17. 5.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</si>
  <si>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</si>
  <si>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</si>
  <si>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</si>
  <si>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'18. 1-5</t>
    <phoneticPr fontId="3" type="noConversion"/>
  </si>
  <si>
    <t>'17. 1-5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</si>
  <si>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</si>
  <si>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</si>
  <si>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</si>
  <si>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</si>
  <si>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</si>
  <si>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</si>
  <si>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</si>
  <si>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</si>
  <si>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</si>
  <si>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</si>
  <si>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</si>
  <si>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</si>
  <si>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</si>
  <si>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</si>
  <si>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</si>
  <si>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</si>
  <si>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</si>
  <si>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</si>
  <si>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</si>
  <si>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</si>
  <si>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</si>
  <si>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</si>
  <si>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임팔라</t>
    <phoneticPr fontId="3" type="noConversion"/>
  </si>
  <si>
    <t>소  계</t>
  </si>
  <si>
    <t>소  계</t>
    <phoneticPr fontId="3" type="noConversion"/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</si>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</sst>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4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41" fontId="9" fillId="0" borderId="23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vertical="center"/>
    </xf>
    <xf numFmtId="41" fontId="9" fillId="0" borderId="22" xfId="1" quotePrefix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applyFont="1" applyFill="1" applyBorder="1" applyAlignment="1">
      <alignment vertical="center"/>
    </xf>
    <xf numFmtId="41" fontId="8" fillId="0" borderId="23" xfId="1" quotePrefix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41" fontId="8" fillId="0" borderId="22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41" fontId="8" fillId="0" borderId="22" xfId="1" quotePrefix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41" fontId="2" fillId="0" borderId="21" xfId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41" fontId="2" fillId="0" borderId="21" xfId="1" quotePrefix="1" applyFont="1" applyFill="1" applyBorder="1" applyAlignment="1">
      <alignment horizontal="right" vertical="center"/>
    </xf>
    <xf numFmtId="41" fontId="2" fillId="0" borderId="22" xfId="1" quotePrefix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31" xfId="1" quotePrefix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0" borderId="31" xfId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41" fontId="9" fillId="5" borderId="23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1" fontId="8" fillId="0" borderId="23" xfId="1" applyFont="1" applyFill="1" applyBorder="1" applyAlignment="1">
      <alignment horizontal="right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1" fontId="2" fillId="0" borderId="37" xfId="1" applyFont="1" applyFill="1" applyBorder="1" applyAlignment="1">
      <alignment vertical="center"/>
    </xf>
    <xf numFmtId="41" fontId="2" fillId="0" borderId="34" xfId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41" fontId="6" fillId="4" borderId="37" xfId="1" applyFont="1" applyFill="1" applyBorder="1" applyAlignment="1">
      <alignment vertical="center"/>
    </xf>
    <xf numFmtId="41" fontId="6" fillId="4" borderId="40" xfId="1" applyFont="1" applyFill="1" applyBorder="1" applyAlignment="1">
      <alignment vertical="center"/>
    </xf>
    <xf numFmtId="41" fontId="9" fillId="5" borderId="41" xfId="1" applyFont="1" applyFill="1" applyBorder="1" applyAlignment="1">
      <alignment vertical="center"/>
    </xf>
    <xf numFmtId="176" fontId="6" fillId="4" borderId="41" xfId="0" applyNumberFormat="1" applyFont="1" applyFill="1" applyBorder="1" applyAlignment="1">
      <alignment horizontal="right" vertical="center"/>
    </xf>
    <xf numFmtId="176" fontId="6" fillId="4" borderId="42" xfId="0" applyNumberFormat="1" applyFont="1" applyFill="1" applyBorder="1" applyAlignment="1">
      <alignment horizontal="right" vertical="center"/>
    </xf>
    <xf numFmtId="41" fontId="9" fillId="5" borderId="40" xfId="1" applyFont="1" applyFill="1" applyBorder="1" applyAlignment="1">
      <alignment vertical="center"/>
    </xf>
    <xf numFmtId="176" fontId="6" fillId="5" borderId="43" xfId="0" quotePrefix="1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41" fontId="6" fillId="6" borderId="10" xfId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8" borderId="10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vertical="center"/>
    </xf>
    <xf numFmtId="41" fontId="8" fillId="0" borderId="47" xfId="1" quotePrefix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177" fontId="2" fillId="0" borderId="21" xfId="1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horizontal="right" vertical="center"/>
    </xf>
    <xf numFmtId="41" fontId="2" fillId="0" borderId="17" xfId="1" quotePrefix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center" vertical="center"/>
    </xf>
    <xf numFmtId="41" fontId="8" fillId="0" borderId="43" xfId="1" quotePrefix="1" applyFont="1" applyFill="1" applyBorder="1" applyAlignment="1">
      <alignment horizontal="right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9" fillId="7" borderId="10" xfId="1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41" fontId="6" fillId="9" borderId="10" xfId="1" quotePrefix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horizontal="right" vertical="center"/>
    </xf>
    <xf numFmtId="41" fontId="9" fillId="10" borderId="10" xfId="1" quotePrefix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41" fontId="6" fillId="11" borderId="44" xfId="1" applyFont="1" applyFill="1" applyBorder="1" applyAlignment="1">
      <alignment vertical="center"/>
    </xf>
    <xf numFmtId="176" fontId="6" fillId="11" borderId="10" xfId="0" applyNumberFormat="1" applyFont="1" applyFill="1" applyBorder="1" applyAlignment="1">
      <alignment horizontal="right" vertical="center"/>
    </xf>
    <xf numFmtId="176" fontId="6" fillId="11" borderId="9" xfId="0" applyNumberFormat="1" applyFont="1" applyFill="1" applyBorder="1" applyAlignment="1">
      <alignment horizontal="right" vertical="center"/>
    </xf>
    <xf numFmtId="41" fontId="6" fillId="12" borderId="10" xfId="1" applyFont="1" applyFill="1" applyBorder="1" applyAlignment="1">
      <alignment vertical="center"/>
    </xf>
    <xf numFmtId="41" fontId="9" fillId="13" borderId="10" xfId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8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7"/>
    </sheetNames>
    <sheetDataSet>
      <sheetData sheetId="0">
        <row r="5">
          <cell r="D5">
            <v>3347</v>
          </cell>
        </row>
        <row r="6">
          <cell r="D6">
            <v>3347</v>
          </cell>
        </row>
        <row r="7">
          <cell r="D7">
            <v>103</v>
          </cell>
        </row>
        <row r="8">
          <cell r="D8">
            <v>103</v>
          </cell>
        </row>
        <row r="9">
          <cell r="D9">
            <v>487</v>
          </cell>
        </row>
        <row r="10">
          <cell r="D10">
            <v>487</v>
          </cell>
        </row>
        <row r="11">
          <cell r="D11">
            <v>1476</v>
          </cell>
        </row>
        <row r="12">
          <cell r="D12">
            <v>1476</v>
          </cell>
        </row>
        <row r="14">
          <cell r="D14">
            <v>208</v>
          </cell>
        </row>
        <row r="15">
          <cell r="D15">
            <v>208</v>
          </cell>
        </row>
        <row r="16">
          <cell r="D16">
            <v>22</v>
          </cell>
        </row>
        <row r="17">
          <cell r="D17">
            <v>22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5643</v>
          </cell>
        </row>
        <row r="22">
          <cell r="D22">
            <v>151</v>
          </cell>
        </row>
        <row r="23">
          <cell r="D23">
            <v>476</v>
          </cell>
        </row>
        <row r="24">
          <cell r="D24">
            <v>987</v>
          </cell>
        </row>
        <row r="25">
          <cell r="D25">
            <v>1614</v>
          </cell>
        </row>
        <row r="26">
          <cell r="D26">
            <v>313</v>
          </cell>
        </row>
        <row r="27">
          <cell r="D27">
            <v>274</v>
          </cell>
        </row>
        <row r="28">
          <cell r="D28">
            <v>587</v>
          </cell>
        </row>
        <row r="29">
          <cell r="D29">
            <v>7844</v>
          </cell>
        </row>
        <row r="34">
          <cell r="D34">
            <v>9621</v>
          </cell>
        </row>
        <row r="35">
          <cell r="D35">
            <v>393</v>
          </cell>
        </row>
        <row r="36">
          <cell r="D36">
            <v>796</v>
          </cell>
        </row>
        <row r="37">
          <cell r="D37">
            <v>23013</v>
          </cell>
        </row>
        <row r="38">
          <cell r="D38">
            <v>734</v>
          </cell>
        </row>
        <row r="44">
          <cell r="D44">
            <v>40074</v>
          </cell>
        </row>
      </sheetData>
      <sheetData sheetId="1"/>
      <sheetData sheetId="2">
        <row r="5">
          <cell r="D5">
            <v>2399</v>
          </cell>
        </row>
        <row r="6">
          <cell r="D6">
            <v>2399</v>
          </cell>
        </row>
        <row r="7">
          <cell r="D7">
            <v>95</v>
          </cell>
        </row>
        <row r="8">
          <cell r="D8">
            <v>95</v>
          </cell>
        </row>
        <row r="9">
          <cell r="D9">
            <v>234</v>
          </cell>
        </row>
        <row r="10">
          <cell r="D10">
            <v>234</v>
          </cell>
        </row>
        <row r="11">
          <cell r="D11">
            <v>1161</v>
          </cell>
        </row>
        <row r="12">
          <cell r="D12">
            <v>1161</v>
          </cell>
        </row>
        <row r="13">
          <cell r="D13">
            <v>0</v>
          </cell>
        </row>
        <row r="14">
          <cell r="D14">
            <v>124</v>
          </cell>
        </row>
        <row r="15">
          <cell r="D15">
            <v>124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5</v>
          </cell>
        </row>
        <row r="20">
          <cell r="D20">
            <v>5</v>
          </cell>
        </row>
        <row r="21">
          <cell r="D21">
            <v>4036</v>
          </cell>
        </row>
        <row r="22">
          <cell r="D22">
            <v>88</v>
          </cell>
        </row>
        <row r="23">
          <cell r="D23">
            <v>365</v>
          </cell>
        </row>
        <row r="24">
          <cell r="D24">
            <v>739</v>
          </cell>
        </row>
        <row r="25">
          <cell r="D25">
            <v>1192</v>
          </cell>
        </row>
        <row r="26">
          <cell r="D26">
            <v>300</v>
          </cell>
        </row>
        <row r="27">
          <cell r="D27">
            <v>276</v>
          </cell>
        </row>
        <row r="28">
          <cell r="D28">
            <v>576</v>
          </cell>
        </row>
        <row r="29">
          <cell r="D29">
            <v>5804</v>
          </cell>
        </row>
        <row r="34">
          <cell r="D34">
            <v>6812</v>
          </cell>
        </row>
        <row r="35">
          <cell r="D35">
            <v>701</v>
          </cell>
        </row>
        <row r="36">
          <cell r="D36">
            <v>2120</v>
          </cell>
        </row>
        <row r="37">
          <cell r="D37">
            <v>20537</v>
          </cell>
        </row>
        <row r="38">
          <cell r="D38">
            <v>751</v>
          </cell>
        </row>
        <row r="44">
          <cell r="D44">
            <v>29389</v>
          </cell>
        </row>
      </sheetData>
      <sheetData sheetId="3"/>
      <sheetData sheetId="4">
        <row r="5">
          <cell r="D5">
            <v>2518</v>
          </cell>
        </row>
        <row r="6">
          <cell r="D6">
            <v>2518</v>
          </cell>
        </row>
        <row r="7">
          <cell r="D7">
            <v>36</v>
          </cell>
        </row>
        <row r="8">
          <cell r="D8">
            <v>36</v>
          </cell>
        </row>
        <row r="9">
          <cell r="D9">
            <v>566</v>
          </cell>
        </row>
        <row r="10">
          <cell r="D10">
            <v>566</v>
          </cell>
        </row>
        <row r="11">
          <cell r="D11">
            <v>909</v>
          </cell>
        </row>
        <row r="12">
          <cell r="D12">
            <v>909</v>
          </cell>
        </row>
        <row r="13">
          <cell r="D13">
            <v>0</v>
          </cell>
        </row>
        <row r="14">
          <cell r="D14">
            <v>146</v>
          </cell>
        </row>
        <row r="15">
          <cell r="D15">
            <v>146</v>
          </cell>
        </row>
        <row r="16">
          <cell r="D16">
            <v>18</v>
          </cell>
        </row>
        <row r="17">
          <cell r="D17">
            <v>18</v>
          </cell>
        </row>
        <row r="18">
          <cell r="D18">
            <v>0</v>
          </cell>
        </row>
        <row r="19">
          <cell r="D19">
            <v>160</v>
          </cell>
        </row>
        <row r="20">
          <cell r="D20">
            <v>160</v>
          </cell>
        </row>
        <row r="21">
          <cell r="D21">
            <v>4353</v>
          </cell>
        </row>
        <row r="22">
          <cell r="D22">
            <v>138</v>
          </cell>
        </row>
        <row r="23">
          <cell r="D23">
            <v>438</v>
          </cell>
        </row>
        <row r="24">
          <cell r="D24">
            <v>707</v>
          </cell>
        </row>
        <row r="25">
          <cell r="D25">
            <v>1283</v>
          </cell>
        </row>
        <row r="26">
          <cell r="D26">
            <v>285</v>
          </cell>
        </row>
        <row r="27">
          <cell r="D27">
            <v>351</v>
          </cell>
        </row>
        <row r="28">
          <cell r="D28">
            <v>636</v>
          </cell>
        </row>
        <row r="29">
          <cell r="D29">
            <v>6272</v>
          </cell>
        </row>
        <row r="34">
          <cell r="D34">
            <v>8895</v>
          </cell>
        </row>
        <row r="35">
          <cell r="D35">
            <v>606</v>
          </cell>
        </row>
        <row r="36">
          <cell r="D36">
            <v>19</v>
          </cell>
        </row>
        <row r="37">
          <cell r="D37">
            <v>24157</v>
          </cell>
        </row>
        <row r="38">
          <cell r="D38">
            <v>1311</v>
          </cell>
        </row>
        <row r="44">
          <cell r="D44">
            <v>46522</v>
          </cell>
        </row>
      </sheetData>
      <sheetData sheetId="5"/>
      <sheetData sheetId="6">
        <row r="5">
          <cell r="D5">
            <v>2208</v>
          </cell>
        </row>
        <row r="6">
          <cell r="D6">
            <v>2208</v>
          </cell>
        </row>
        <row r="7">
          <cell r="D7">
            <v>19</v>
          </cell>
        </row>
        <row r="8">
          <cell r="D8">
            <v>19</v>
          </cell>
        </row>
        <row r="9">
          <cell r="D9">
            <v>567</v>
          </cell>
        </row>
        <row r="10">
          <cell r="D10">
            <v>567</v>
          </cell>
        </row>
        <row r="11">
          <cell r="D11">
            <v>576</v>
          </cell>
        </row>
        <row r="12">
          <cell r="D12">
            <v>576</v>
          </cell>
        </row>
        <row r="13">
          <cell r="D13">
            <v>0</v>
          </cell>
        </row>
        <row r="14">
          <cell r="D14">
            <v>110</v>
          </cell>
        </row>
        <row r="15">
          <cell r="D15">
            <v>110</v>
          </cell>
        </row>
        <row r="16">
          <cell r="D16">
            <v>16</v>
          </cell>
        </row>
        <row r="17">
          <cell r="D17">
            <v>16</v>
          </cell>
        </row>
        <row r="18">
          <cell r="M18">
            <v>37</v>
          </cell>
        </row>
        <row r="19">
          <cell r="D19">
            <v>322</v>
          </cell>
        </row>
        <row r="20">
          <cell r="D20">
            <v>359</v>
          </cell>
        </row>
        <row r="21">
          <cell r="D21">
            <v>3855</v>
          </cell>
        </row>
        <row r="22">
          <cell r="D22">
            <v>138</v>
          </cell>
        </row>
        <row r="23">
          <cell r="D23">
            <v>242</v>
          </cell>
        </row>
        <row r="24">
          <cell r="D24">
            <v>479</v>
          </cell>
        </row>
        <row r="25">
          <cell r="D25">
            <v>859</v>
          </cell>
        </row>
        <row r="26">
          <cell r="D26">
            <v>279</v>
          </cell>
        </row>
        <row r="27">
          <cell r="D27">
            <v>376</v>
          </cell>
        </row>
        <row r="28">
          <cell r="D28">
            <v>655</v>
          </cell>
        </row>
        <row r="29">
          <cell r="D29">
            <v>5378</v>
          </cell>
        </row>
        <row r="34">
          <cell r="D34">
            <v>10199</v>
          </cell>
        </row>
        <row r="35">
          <cell r="D35">
            <v>671</v>
          </cell>
        </row>
        <row r="36">
          <cell r="D36">
            <v>3</v>
          </cell>
        </row>
        <row r="37">
          <cell r="D37">
            <v>21267</v>
          </cell>
        </row>
        <row r="38">
          <cell r="D38">
            <v>1057</v>
          </cell>
        </row>
        <row r="44">
          <cell r="D44">
            <v>46706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zoomScale="80" zoomScaleNormal="80" workbookViewId="0">
      <selection activeCell="U40" sqref="U40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7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I4" s="11"/>
      <c r="J4" s="12" t="s">
        <v>10</v>
      </c>
      <c r="K4" s="13"/>
      <c r="L4" s="14"/>
      <c r="M4" s="15" t="s">
        <v>11</v>
      </c>
      <c r="N4" s="15" t="s">
        <v>12</v>
      </c>
      <c r="O4" s="16" t="s">
        <v>13</v>
      </c>
    </row>
    <row r="5" spans="1:15" s="31" customFormat="1" ht="19.5" customHeight="1">
      <c r="A5" s="18" t="s">
        <v>14</v>
      </c>
      <c r="B5" s="19" t="s">
        <v>15</v>
      </c>
      <c r="C5" s="20" t="s">
        <v>16</v>
      </c>
      <c r="D5" s="21">
        <v>2565</v>
      </c>
      <c r="E5" s="22">
        <v>2208</v>
      </c>
      <c r="F5" s="23">
        <v>3682</v>
      </c>
      <c r="G5" s="24">
        <f t="shared" ref="G5:G29" si="0">(D5-E5)/E5</f>
        <v>0.16168478260869565</v>
      </c>
      <c r="H5" s="25">
        <f>(D5-F5)/F5</f>
        <v>-0.3033677349266703</v>
      </c>
      <c r="I5" s="26"/>
      <c r="J5" s="18" t="s">
        <v>17</v>
      </c>
      <c r="K5" s="19" t="s">
        <v>18</v>
      </c>
      <c r="L5" s="27" t="s">
        <v>19</v>
      </c>
      <c r="M5" s="28">
        <f>'[1]1월'!D5+'[1]2월'!D5+'[1]3월'!D5+'[1]4월'!D5+'5월'!D5</f>
        <v>13037</v>
      </c>
      <c r="N5" s="29">
        <v>20012</v>
      </c>
      <c r="O5" s="30">
        <f>(M5-N5)/N5</f>
        <v>-0.34854087547471518</v>
      </c>
    </row>
    <row r="6" spans="1:15" s="31" customFormat="1" ht="19.5" customHeight="1">
      <c r="A6" s="32"/>
      <c r="B6" s="33"/>
      <c r="C6" s="34" t="s">
        <v>20</v>
      </c>
      <c r="D6" s="35">
        <f>D5</f>
        <v>2565</v>
      </c>
      <c r="E6" s="36">
        <v>2208</v>
      </c>
      <c r="F6" s="37">
        <v>3682</v>
      </c>
      <c r="G6" s="38">
        <f t="shared" si="0"/>
        <v>0.16168478260869565</v>
      </c>
      <c r="H6" s="39">
        <f t="shared" ref="H6:H29" si="1">(D6-F6)/F6</f>
        <v>-0.3033677349266703</v>
      </c>
      <c r="I6" s="26"/>
      <c r="J6" s="32"/>
      <c r="K6" s="33"/>
      <c r="L6" s="34" t="s">
        <v>20</v>
      </c>
      <c r="M6" s="40">
        <f>'[1]1월'!D6+'[1]2월'!D6+'[1]3월'!D6+'[1]4월'!D6+'5월'!D6</f>
        <v>13037</v>
      </c>
      <c r="N6" s="41">
        <v>20012</v>
      </c>
      <c r="O6" s="42">
        <f t="shared" ref="O6:O29" si="2">(M6-N6)/N6</f>
        <v>-0.34854087547471518</v>
      </c>
    </row>
    <row r="7" spans="1:15" s="31" customFormat="1" ht="19.5" customHeight="1">
      <c r="A7" s="32"/>
      <c r="B7" s="43" t="s">
        <v>21</v>
      </c>
      <c r="C7" s="44" t="s">
        <v>22</v>
      </c>
      <c r="D7" s="45">
        <v>7</v>
      </c>
      <c r="E7" s="46">
        <v>19</v>
      </c>
      <c r="F7" s="47">
        <v>80</v>
      </c>
      <c r="G7" s="48">
        <f t="shared" si="0"/>
        <v>-0.63157894736842102</v>
      </c>
      <c r="H7" s="49">
        <f t="shared" si="1"/>
        <v>-0.91249999999999998</v>
      </c>
      <c r="I7" s="26"/>
      <c r="J7" s="32"/>
      <c r="K7" s="43" t="s">
        <v>23</v>
      </c>
      <c r="L7" s="44" t="s">
        <v>22</v>
      </c>
      <c r="M7" s="28">
        <f>'[1]1월'!D7+'[1]2월'!D7+'[1]3월'!D7+'[1]4월'!D7+'5월'!D7</f>
        <v>260</v>
      </c>
      <c r="N7" s="50">
        <v>703</v>
      </c>
      <c r="O7" s="30">
        <f t="shared" si="2"/>
        <v>-0.63015647226173543</v>
      </c>
    </row>
    <row r="8" spans="1:15" s="31" customFormat="1" ht="19.5" customHeight="1">
      <c r="A8" s="32"/>
      <c r="B8" s="33"/>
      <c r="C8" s="34" t="s">
        <v>24</v>
      </c>
      <c r="D8" s="51">
        <f>D7</f>
        <v>7</v>
      </c>
      <c r="E8" s="52">
        <v>19</v>
      </c>
      <c r="F8" s="37">
        <v>80</v>
      </c>
      <c r="G8" s="38">
        <f t="shared" si="0"/>
        <v>-0.63157894736842102</v>
      </c>
      <c r="H8" s="39">
        <f t="shared" si="1"/>
        <v>-0.91249999999999998</v>
      </c>
      <c r="I8" s="26"/>
      <c r="J8" s="32"/>
      <c r="K8" s="33"/>
      <c r="L8" s="34" t="s">
        <v>20</v>
      </c>
      <c r="M8" s="40">
        <f>'[1]1월'!D8+'[1]2월'!D8+'[1]3월'!D8+'[1]4월'!D8+'5월'!D8</f>
        <v>260</v>
      </c>
      <c r="N8" s="41">
        <v>703</v>
      </c>
      <c r="O8" s="53">
        <f t="shared" si="2"/>
        <v>-0.63015647226173543</v>
      </c>
    </row>
    <row r="9" spans="1:15" s="31" customFormat="1" ht="19.5" customHeight="1">
      <c r="A9" s="32"/>
      <c r="B9" s="56" t="s">
        <v>25</v>
      </c>
      <c r="C9" s="57" t="s">
        <v>26</v>
      </c>
      <c r="D9" s="45">
        <v>704</v>
      </c>
      <c r="E9" s="46">
        <v>567</v>
      </c>
      <c r="F9" s="47">
        <v>1160</v>
      </c>
      <c r="G9" s="48">
        <f t="shared" si="0"/>
        <v>0.24162257495590828</v>
      </c>
      <c r="H9" s="49">
        <f t="shared" si="1"/>
        <v>-0.39310344827586208</v>
      </c>
      <c r="I9" s="26"/>
      <c r="J9" s="32"/>
      <c r="K9" s="56" t="s">
        <v>27</v>
      </c>
      <c r="L9" s="57" t="s">
        <v>26</v>
      </c>
      <c r="M9" s="28">
        <f>'[1]1월'!D9+'[1]2월'!D9+'[1]3월'!D9+'[1]4월'!D9+'5월'!D9</f>
        <v>2558</v>
      </c>
      <c r="N9" s="58">
        <v>5060</v>
      </c>
      <c r="O9" s="59">
        <f t="shared" si="2"/>
        <v>-0.49446640316205531</v>
      </c>
    </row>
    <row r="10" spans="1:15" s="31" customFormat="1" ht="19.5" customHeight="1">
      <c r="A10" s="32"/>
      <c r="B10" s="60"/>
      <c r="C10" s="34" t="s">
        <v>20</v>
      </c>
      <c r="D10" s="51">
        <f>D9</f>
        <v>704</v>
      </c>
      <c r="E10" s="52">
        <v>567</v>
      </c>
      <c r="F10" s="37">
        <v>1160</v>
      </c>
      <c r="G10" s="38">
        <f t="shared" si="0"/>
        <v>0.24162257495590828</v>
      </c>
      <c r="H10" s="39">
        <f t="shared" si="1"/>
        <v>-0.39310344827586208</v>
      </c>
      <c r="I10" s="26"/>
      <c r="J10" s="32"/>
      <c r="K10" s="60"/>
      <c r="L10" s="34" t="s">
        <v>20</v>
      </c>
      <c r="M10" s="40">
        <f>'[1]1월'!D10+'[1]2월'!D10+'[1]3월'!D10+'[1]4월'!D10+'5월'!D10</f>
        <v>2558</v>
      </c>
      <c r="N10" s="41">
        <v>5060</v>
      </c>
      <c r="O10" s="53">
        <f t="shared" si="2"/>
        <v>-0.49446640316205531</v>
      </c>
    </row>
    <row r="11" spans="1:15" s="31" customFormat="1" ht="19.5" customHeight="1">
      <c r="A11" s="32"/>
      <c r="B11" s="61" t="s">
        <v>28</v>
      </c>
      <c r="C11" s="57" t="s">
        <v>29</v>
      </c>
      <c r="D11" s="45">
        <v>1044</v>
      </c>
      <c r="E11" s="46">
        <v>576</v>
      </c>
      <c r="F11" s="47">
        <v>3510</v>
      </c>
      <c r="G11" s="62">
        <f t="shared" si="0"/>
        <v>0.8125</v>
      </c>
      <c r="H11" s="49">
        <f t="shared" si="1"/>
        <v>-0.70256410256410251</v>
      </c>
      <c r="I11" s="26"/>
      <c r="J11" s="32"/>
      <c r="K11" s="61" t="s">
        <v>30</v>
      </c>
      <c r="L11" s="63" t="s">
        <v>29</v>
      </c>
      <c r="M11" s="28">
        <f>'[1]1월'!D11+'[1]2월'!D11+'[1]3월'!D11+'[1]4월'!D11+'5월'!D11</f>
        <v>5166</v>
      </c>
      <c r="N11" s="58">
        <v>16819</v>
      </c>
      <c r="O11" s="64">
        <f t="shared" si="2"/>
        <v>-0.69284737499256788</v>
      </c>
    </row>
    <row r="12" spans="1:15" s="31" customFormat="1" ht="19.5" customHeight="1">
      <c r="A12" s="32"/>
      <c r="B12" s="33"/>
      <c r="C12" s="34" t="s">
        <v>20</v>
      </c>
      <c r="D12" s="51">
        <f>D11</f>
        <v>1044</v>
      </c>
      <c r="E12" s="52">
        <v>576</v>
      </c>
      <c r="F12" s="37">
        <v>3510</v>
      </c>
      <c r="G12" s="38">
        <f t="shared" si="0"/>
        <v>0.8125</v>
      </c>
      <c r="H12" s="39">
        <f t="shared" si="1"/>
        <v>-0.70256410256410251</v>
      </c>
      <c r="I12" s="26"/>
      <c r="J12" s="32"/>
      <c r="K12" s="33"/>
      <c r="L12" s="34" t="s">
        <v>20</v>
      </c>
      <c r="M12" s="40">
        <f>'[1]1월'!D12+'[1]2월'!D12+'[1]3월'!D12+'[1]4월'!D12+'5월'!D12</f>
        <v>5166</v>
      </c>
      <c r="N12" s="41">
        <v>16819</v>
      </c>
      <c r="O12" s="53">
        <f t="shared" si="2"/>
        <v>-0.69284737499256788</v>
      </c>
    </row>
    <row r="13" spans="1:15" s="31" customFormat="1" ht="19.5" customHeight="1">
      <c r="A13" s="32"/>
      <c r="B13" s="65" t="s">
        <v>31</v>
      </c>
      <c r="C13" s="57" t="s">
        <v>32</v>
      </c>
      <c r="D13" s="66">
        <v>0</v>
      </c>
      <c r="E13" s="67">
        <v>0</v>
      </c>
      <c r="F13" s="47">
        <v>2</v>
      </c>
      <c r="G13" s="62" t="s">
        <v>33</v>
      </c>
      <c r="H13" s="49" t="s">
        <v>33</v>
      </c>
      <c r="I13" s="26"/>
      <c r="J13" s="32"/>
      <c r="K13" s="61" t="s">
        <v>31</v>
      </c>
      <c r="L13" s="57" t="s">
        <v>32</v>
      </c>
      <c r="M13" s="28">
        <f>'[1]1월'!D13+'[1]2월'!D13+'[1]3월'!D13+'[1]4월'!D13+'5월'!D13</f>
        <v>0</v>
      </c>
      <c r="N13" s="58">
        <v>6</v>
      </c>
      <c r="O13" s="64">
        <f t="shared" si="2"/>
        <v>-1</v>
      </c>
    </row>
    <row r="14" spans="1:15" s="31" customFormat="1" ht="19.5" customHeight="1">
      <c r="A14" s="32"/>
      <c r="B14" s="68"/>
      <c r="C14" s="57" t="s">
        <v>34</v>
      </c>
      <c r="D14" s="45">
        <v>126</v>
      </c>
      <c r="E14" s="46">
        <v>110</v>
      </c>
      <c r="F14" s="47">
        <v>390</v>
      </c>
      <c r="G14" s="48">
        <f t="shared" si="0"/>
        <v>0.14545454545454545</v>
      </c>
      <c r="H14" s="49">
        <f t="shared" si="1"/>
        <v>-0.67692307692307696</v>
      </c>
      <c r="I14" s="26"/>
      <c r="J14" s="32"/>
      <c r="K14" s="69"/>
      <c r="L14" s="57" t="s">
        <v>35</v>
      </c>
      <c r="M14" s="28">
        <f>'[1]1월'!D14+'[1]2월'!D14+'[1]3월'!D14+'[1]4월'!D14+'5월'!D14</f>
        <v>714</v>
      </c>
      <c r="N14" s="58">
        <v>1918</v>
      </c>
      <c r="O14" s="64">
        <f t="shared" si="2"/>
        <v>-0.62773722627737227</v>
      </c>
    </row>
    <row r="15" spans="1:15" s="31" customFormat="1" ht="19.5" customHeight="1">
      <c r="A15" s="32"/>
      <c r="B15" s="33"/>
      <c r="C15" s="34" t="s">
        <v>36</v>
      </c>
      <c r="D15" s="51">
        <f>SUM(D13:D14)</f>
        <v>126</v>
      </c>
      <c r="E15" s="52">
        <v>110</v>
      </c>
      <c r="F15" s="37">
        <v>392</v>
      </c>
      <c r="G15" s="38">
        <f t="shared" si="0"/>
        <v>0.14545454545454545</v>
      </c>
      <c r="H15" s="39">
        <f>(D15-F15)/F15</f>
        <v>-0.6785714285714286</v>
      </c>
      <c r="I15" s="26"/>
      <c r="J15" s="32"/>
      <c r="K15" s="69"/>
      <c r="L15" s="34" t="s">
        <v>37</v>
      </c>
      <c r="M15" s="70">
        <f>'[1]1월'!D15+'[1]2월'!D15+'[1]3월'!D15+'[1]4월'!D15+'5월'!D15</f>
        <v>714</v>
      </c>
      <c r="N15" s="41">
        <v>1924</v>
      </c>
      <c r="O15" s="53">
        <f t="shared" si="2"/>
        <v>-0.62889812889812891</v>
      </c>
    </row>
    <row r="16" spans="1:15" s="31" customFormat="1" ht="19.5" customHeight="1">
      <c r="A16" s="32"/>
      <c r="B16" s="72" t="s">
        <v>38</v>
      </c>
      <c r="C16" s="57" t="s">
        <v>39</v>
      </c>
      <c r="D16" s="45">
        <v>18</v>
      </c>
      <c r="E16" s="46">
        <v>16</v>
      </c>
      <c r="F16" s="47">
        <v>44</v>
      </c>
      <c r="G16" s="48">
        <f t="shared" si="0"/>
        <v>0.125</v>
      </c>
      <c r="H16" s="49">
        <f t="shared" si="1"/>
        <v>-0.59090909090909094</v>
      </c>
      <c r="I16" s="26"/>
      <c r="J16" s="32"/>
      <c r="K16" s="43" t="s">
        <v>38</v>
      </c>
      <c r="L16" s="63" t="s">
        <v>39</v>
      </c>
      <c r="M16" s="28">
        <f>'[1]1월'!D16+'[1]2월'!D16+'[1]3월'!D16+'[1]4월'!D16+'5월'!D16</f>
        <v>92</v>
      </c>
      <c r="N16" s="58">
        <v>254</v>
      </c>
      <c r="O16" s="64">
        <f t="shared" si="2"/>
        <v>-0.63779527559055116</v>
      </c>
    </row>
    <row r="17" spans="1:15" s="31" customFormat="1" ht="19.5" customHeight="1">
      <c r="A17" s="32"/>
      <c r="B17" s="69"/>
      <c r="C17" s="34" t="s">
        <v>20</v>
      </c>
      <c r="D17" s="51">
        <f>D16</f>
        <v>18</v>
      </c>
      <c r="E17" s="52">
        <v>16</v>
      </c>
      <c r="F17" s="37">
        <v>44</v>
      </c>
      <c r="G17" s="38">
        <f t="shared" si="0"/>
        <v>0.125</v>
      </c>
      <c r="H17" s="39">
        <f t="shared" si="1"/>
        <v>-0.59090909090909094</v>
      </c>
      <c r="I17" s="26"/>
      <c r="J17" s="32"/>
      <c r="K17" s="33"/>
      <c r="L17" s="34" t="s">
        <v>20</v>
      </c>
      <c r="M17" s="70">
        <f>'[1]1월'!D17+'[1]2월'!D17+'[1]3월'!D17+'[1]4월'!D17+'5월'!D17</f>
        <v>92</v>
      </c>
      <c r="N17" s="41">
        <v>254</v>
      </c>
      <c r="O17" s="73">
        <f t="shared" si="2"/>
        <v>-0.63779527559055116</v>
      </c>
    </row>
    <row r="18" spans="1:15" s="31" customFormat="1" ht="19.5" customHeight="1">
      <c r="A18" s="74"/>
      <c r="B18" s="75" t="s">
        <v>40</v>
      </c>
      <c r="C18" s="57" t="s">
        <v>41</v>
      </c>
      <c r="D18" s="76">
        <v>13</v>
      </c>
      <c r="E18" s="77">
        <v>37</v>
      </c>
      <c r="F18" s="47">
        <v>7</v>
      </c>
      <c r="G18" s="48">
        <f t="shared" si="0"/>
        <v>-0.64864864864864868</v>
      </c>
      <c r="H18" s="49">
        <f t="shared" si="1"/>
        <v>0.8571428571428571</v>
      </c>
      <c r="I18" s="26"/>
      <c r="J18" s="78"/>
      <c r="K18" s="75" t="s">
        <v>40</v>
      </c>
      <c r="L18" s="57" t="s">
        <v>41</v>
      </c>
      <c r="M18" s="28">
        <f>'[1]1월'!D18+'[1]2월'!D18+'[1]3월'!D18+'[1]4월'!M18+'5월'!D18</f>
        <v>50</v>
      </c>
      <c r="N18" s="77">
        <v>60</v>
      </c>
      <c r="O18" s="64">
        <f>(M18-N18)/N18</f>
        <v>-0.16666666666666666</v>
      </c>
    </row>
    <row r="19" spans="1:15" s="31" customFormat="1" ht="19.5" customHeight="1">
      <c r="A19" s="74"/>
      <c r="B19" s="79"/>
      <c r="C19" s="57" t="s">
        <v>42</v>
      </c>
      <c r="D19" s="76">
        <v>1014</v>
      </c>
      <c r="E19" s="77">
        <v>322</v>
      </c>
      <c r="F19" s="47">
        <v>120</v>
      </c>
      <c r="G19" s="62">
        <f>(D19-E19)/E19</f>
        <v>2.1490683229813663</v>
      </c>
      <c r="H19" s="80">
        <f t="shared" si="1"/>
        <v>7.45</v>
      </c>
      <c r="I19" s="26"/>
      <c r="J19" s="78"/>
      <c r="K19" s="79"/>
      <c r="L19" s="57" t="s">
        <v>42</v>
      </c>
      <c r="M19" s="81">
        <f>'[1]1월'!D19+'[1]2월'!D19+'[1]3월'!D19+'[1]4월'!D19+'5월'!D19</f>
        <v>1501</v>
      </c>
      <c r="N19" s="82">
        <v>241</v>
      </c>
      <c r="O19" s="64">
        <f>(M19-N19)/N19</f>
        <v>5.2282157676348548</v>
      </c>
    </row>
    <row r="20" spans="1:15" s="31" customFormat="1" ht="19.5" customHeight="1">
      <c r="A20" s="74"/>
      <c r="B20" s="83"/>
      <c r="C20" s="34" t="s">
        <v>20</v>
      </c>
      <c r="D20" s="35">
        <f>SUM(D18:D19)</f>
        <v>1027</v>
      </c>
      <c r="E20" s="36">
        <v>359</v>
      </c>
      <c r="F20" s="37">
        <v>127</v>
      </c>
      <c r="G20" s="38">
        <f>(D20-E20)/E20</f>
        <v>1.860724233983287</v>
      </c>
      <c r="H20" s="39">
        <f t="shared" si="1"/>
        <v>7.0866141732283463</v>
      </c>
      <c r="I20" s="26"/>
      <c r="J20" s="78"/>
      <c r="K20" s="84"/>
      <c r="L20" s="34" t="s">
        <v>20</v>
      </c>
      <c r="M20" s="85">
        <f>'[1]1월'!D20+'[1]2월'!D20+'[1]3월'!D20+'[1]4월'!D20+'5월'!D20</f>
        <v>1551</v>
      </c>
      <c r="N20" s="86">
        <v>301</v>
      </c>
      <c r="O20" s="73">
        <f>(M20-N20)/N20</f>
        <v>4.1528239202657806</v>
      </c>
    </row>
    <row r="21" spans="1:15" s="31" customFormat="1" ht="19.5" customHeight="1">
      <c r="A21" s="87" t="s">
        <v>43</v>
      </c>
      <c r="B21" s="88"/>
      <c r="C21" s="89"/>
      <c r="D21" s="90">
        <f>SUM(D6,D8,D10,D12,D15,D17,D20)</f>
        <v>5491</v>
      </c>
      <c r="E21" s="91">
        <v>3855</v>
      </c>
      <c r="F21" s="92">
        <v>8995</v>
      </c>
      <c r="G21" s="93">
        <f t="shared" si="0"/>
        <v>0.42438391699092087</v>
      </c>
      <c r="H21" s="94">
        <f t="shared" si="1"/>
        <v>-0.38954974986103391</v>
      </c>
      <c r="I21" s="26"/>
      <c r="J21" s="87" t="s">
        <v>43</v>
      </c>
      <c r="K21" s="95"/>
      <c r="L21" s="96"/>
      <c r="M21" s="90">
        <f>'[1]1월'!D21+'[1]2월'!D21+'[1]3월'!D21+'[1]4월'!D21+'5월'!D21</f>
        <v>23378</v>
      </c>
      <c r="N21" s="97">
        <v>45073</v>
      </c>
      <c r="O21" s="98">
        <f t="shared" si="2"/>
        <v>-0.48133028642424514</v>
      </c>
    </row>
    <row r="22" spans="1:15" s="31" customFormat="1" ht="19.5" customHeight="1">
      <c r="A22" s="99" t="s">
        <v>44</v>
      </c>
      <c r="B22" s="100" t="s">
        <v>45</v>
      </c>
      <c r="C22" s="101"/>
      <c r="D22" s="66">
        <v>155</v>
      </c>
      <c r="E22" s="67">
        <v>138</v>
      </c>
      <c r="F22" s="102">
        <v>198</v>
      </c>
      <c r="G22" s="48">
        <f t="shared" si="0"/>
        <v>0.12318840579710146</v>
      </c>
      <c r="H22" s="49">
        <f t="shared" si="1"/>
        <v>-0.21717171717171718</v>
      </c>
      <c r="I22" s="26"/>
      <c r="J22" s="99" t="s">
        <v>46</v>
      </c>
      <c r="K22" s="100" t="s">
        <v>45</v>
      </c>
      <c r="L22" s="101"/>
      <c r="M22" s="28">
        <f>'[1]1월'!D22+'[1]2월'!D22+'[1]3월'!D22+'[1]4월'!D22+'5월'!D22</f>
        <v>670</v>
      </c>
      <c r="N22" s="58">
        <v>1050</v>
      </c>
      <c r="O22" s="103">
        <f t="shared" si="2"/>
        <v>-0.3619047619047619</v>
      </c>
    </row>
    <row r="23" spans="1:15" s="31" customFormat="1" ht="19.5" customHeight="1">
      <c r="A23" s="32"/>
      <c r="B23" s="100" t="s">
        <v>47</v>
      </c>
      <c r="C23" s="101"/>
      <c r="D23" s="45">
        <v>427</v>
      </c>
      <c r="E23" s="46">
        <v>242</v>
      </c>
      <c r="F23" s="104">
        <v>783</v>
      </c>
      <c r="G23" s="48">
        <f t="shared" si="0"/>
        <v>0.76446280991735538</v>
      </c>
      <c r="H23" s="49">
        <f t="shared" si="1"/>
        <v>-0.454661558109834</v>
      </c>
      <c r="I23" s="26"/>
      <c r="J23" s="32"/>
      <c r="K23" s="100" t="s">
        <v>47</v>
      </c>
      <c r="L23" s="101"/>
      <c r="M23" s="28">
        <f>'[1]1월'!D23+'[1]2월'!D23+'[1]3월'!D23+'[1]4월'!D23+'5월'!D23</f>
        <v>1948</v>
      </c>
      <c r="N23" s="58">
        <v>3713</v>
      </c>
      <c r="O23" s="103">
        <f t="shared" si="2"/>
        <v>-0.47535685429571772</v>
      </c>
    </row>
    <row r="24" spans="1:15" s="31" customFormat="1" ht="19.5" customHeight="1">
      <c r="A24" s="32"/>
      <c r="B24" s="100" t="s">
        <v>48</v>
      </c>
      <c r="C24" s="101"/>
      <c r="D24" s="45">
        <v>949</v>
      </c>
      <c r="E24" s="46">
        <v>479</v>
      </c>
      <c r="F24" s="104">
        <v>1166</v>
      </c>
      <c r="G24" s="48">
        <f t="shared" si="0"/>
        <v>0.98121085594989566</v>
      </c>
      <c r="H24" s="49">
        <f t="shared" si="1"/>
        <v>-0.18610634648370497</v>
      </c>
      <c r="I24" s="26"/>
      <c r="J24" s="32"/>
      <c r="K24" s="100" t="s">
        <v>48</v>
      </c>
      <c r="L24" s="101"/>
      <c r="M24" s="28">
        <f>'[1]1월'!D24+'[1]2월'!D24+'[1]3월'!D24+'[1]4월'!D24+'5월'!D24</f>
        <v>3861</v>
      </c>
      <c r="N24" s="58">
        <v>7710</v>
      </c>
      <c r="O24" s="103">
        <f t="shared" si="2"/>
        <v>-0.49922178988326849</v>
      </c>
    </row>
    <row r="25" spans="1:15" s="106" customFormat="1" ht="19.5" customHeight="1">
      <c r="A25" s="87" t="s">
        <v>49</v>
      </c>
      <c r="B25" s="88"/>
      <c r="C25" s="89"/>
      <c r="D25" s="90">
        <f>SUM(D22:D24)</f>
        <v>1531</v>
      </c>
      <c r="E25" s="91">
        <v>859</v>
      </c>
      <c r="F25" s="92">
        <v>2147</v>
      </c>
      <c r="G25" s="93">
        <f t="shared" si="0"/>
        <v>0.78230500582072182</v>
      </c>
      <c r="H25" s="94">
        <f t="shared" si="1"/>
        <v>-0.28691197019096415</v>
      </c>
      <c r="I25" s="105"/>
      <c r="J25" s="87" t="s">
        <v>49</v>
      </c>
      <c r="K25" s="95"/>
      <c r="L25" s="96"/>
      <c r="M25" s="90">
        <f>'[1]1월'!D25+'[1]2월'!D25+'[1]3월'!D25+'[1]4월'!D25+'5월'!D25</f>
        <v>6479</v>
      </c>
      <c r="N25" s="97">
        <v>12473</v>
      </c>
      <c r="O25" s="98">
        <f t="shared" si="2"/>
        <v>-0.4805580052914295</v>
      </c>
    </row>
    <row r="26" spans="1:15" s="31" customFormat="1" ht="19.5" customHeight="1">
      <c r="A26" s="108" t="s">
        <v>50</v>
      </c>
      <c r="B26" s="109" t="s">
        <v>51</v>
      </c>
      <c r="C26" s="110"/>
      <c r="D26" s="111">
        <v>315</v>
      </c>
      <c r="E26" s="112">
        <v>279</v>
      </c>
      <c r="F26" s="104">
        <v>362</v>
      </c>
      <c r="G26" s="48">
        <f t="shared" si="0"/>
        <v>0.12903225806451613</v>
      </c>
      <c r="H26" s="49">
        <f t="shared" si="1"/>
        <v>-0.12983425414364641</v>
      </c>
      <c r="I26" s="26"/>
      <c r="J26" s="108" t="s">
        <v>50</v>
      </c>
      <c r="K26" s="100" t="s">
        <v>52</v>
      </c>
      <c r="L26" s="101"/>
      <c r="M26" s="28">
        <f>'[1]1월'!D26+'[1]2월'!D26+'[1]3월'!D26+'[1]4월'!D26+'5월'!D26</f>
        <v>1492</v>
      </c>
      <c r="N26" s="58">
        <v>1812</v>
      </c>
      <c r="O26" s="59">
        <f t="shared" si="2"/>
        <v>-0.17660044150110377</v>
      </c>
    </row>
    <row r="27" spans="1:15" s="31" customFormat="1" ht="19.5" customHeight="1">
      <c r="A27" s="32"/>
      <c r="B27" s="100" t="s">
        <v>53</v>
      </c>
      <c r="C27" s="101"/>
      <c r="D27" s="45">
        <v>333</v>
      </c>
      <c r="E27" s="46">
        <v>376</v>
      </c>
      <c r="F27" s="104">
        <v>349</v>
      </c>
      <c r="G27" s="48">
        <f t="shared" si="0"/>
        <v>-0.11436170212765957</v>
      </c>
      <c r="H27" s="49">
        <f t="shared" si="1"/>
        <v>-4.5845272206303724E-2</v>
      </c>
      <c r="I27" s="26"/>
      <c r="J27" s="32"/>
      <c r="K27" s="113" t="s">
        <v>54</v>
      </c>
      <c r="L27" s="114"/>
      <c r="M27" s="28">
        <f>'[1]1월'!D27+'[1]2월'!D27+'[1]3월'!D27+'[1]4월'!D27+'5월'!D27</f>
        <v>1610</v>
      </c>
      <c r="N27" s="58">
        <v>1885</v>
      </c>
      <c r="O27" s="59">
        <f t="shared" si="2"/>
        <v>-0.14588859416445624</v>
      </c>
    </row>
    <row r="28" spans="1:15" s="31" customFormat="1" ht="19.5" customHeight="1" thickBot="1">
      <c r="A28" s="115" t="s">
        <v>55</v>
      </c>
      <c r="B28" s="116"/>
      <c r="C28" s="117"/>
      <c r="D28" s="118">
        <f>SUM(D26:D27)</f>
        <v>648</v>
      </c>
      <c r="E28" s="119">
        <v>655</v>
      </c>
      <c r="F28" s="120">
        <v>711</v>
      </c>
      <c r="G28" s="121">
        <f t="shared" si="0"/>
        <v>-1.0687022900763359E-2</v>
      </c>
      <c r="H28" s="122">
        <f t="shared" si="1"/>
        <v>-8.8607594936708861E-2</v>
      </c>
      <c r="I28" s="26"/>
      <c r="J28" s="87" t="s">
        <v>55</v>
      </c>
      <c r="K28" s="95"/>
      <c r="L28" s="96"/>
      <c r="M28" s="118">
        <f>'[1]1월'!D28+'[1]2월'!D28+'[1]3월'!D28+'[1]4월'!D28+'5월'!D28</f>
        <v>3102</v>
      </c>
      <c r="N28" s="123">
        <v>3697</v>
      </c>
      <c r="O28" s="124">
        <f t="shared" si="2"/>
        <v>-0.16094130375980525</v>
      </c>
    </row>
    <row r="29" spans="1:15" s="106" customFormat="1" ht="19.5" customHeight="1" thickBot="1">
      <c r="A29" s="125" t="s">
        <v>56</v>
      </c>
      <c r="B29" s="126"/>
      <c r="C29" s="127"/>
      <c r="D29" s="128">
        <f>SUM(D21,D25,D28)</f>
        <v>7670</v>
      </c>
      <c r="E29" s="128">
        <v>5378</v>
      </c>
      <c r="F29" s="129">
        <v>11854</v>
      </c>
      <c r="G29" s="130">
        <f t="shared" si="0"/>
        <v>0.42618073633320935</v>
      </c>
      <c r="H29" s="130">
        <f t="shared" si="1"/>
        <v>-0.35296102581407118</v>
      </c>
      <c r="I29" s="105"/>
      <c r="J29" s="125" t="s">
        <v>56</v>
      </c>
      <c r="K29" s="126"/>
      <c r="L29" s="127"/>
      <c r="M29" s="128">
        <f>'[1]1월'!D29+'[1]2월'!D29+'[1]3월'!D29+'[1]4월'!D29+'5월'!D29</f>
        <v>32968</v>
      </c>
      <c r="N29" s="129">
        <v>61253</v>
      </c>
      <c r="O29" s="131">
        <f t="shared" si="2"/>
        <v>-0.46177330089954777</v>
      </c>
    </row>
    <row r="30" spans="1:15" s="105" customFormat="1" ht="20.100000000000001" customHeight="1">
      <c r="A30" s="132"/>
      <c r="B30" s="133"/>
      <c r="C30" s="133"/>
      <c r="D30" s="133"/>
      <c r="E30" s="134"/>
      <c r="F30" s="135"/>
      <c r="G30" s="133"/>
      <c r="H30" s="133"/>
      <c r="I30" s="133"/>
      <c r="J30" s="136"/>
      <c r="K30" s="136"/>
      <c r="L30" s="136"/>
      <c r="M30" s="136"/>
      <c r="N30" s="136"/>
      <c r="O30" s="137"/>
    </row>
    <row r="31" spans="1:15" s="105" customFormat="1" ht="17.45" customHeight="1">
      <c r="A31" s="138"/>
      <c r="B31" s="139"/>
      <c r="C31" s="139"/>
      <c r="D31" s="139"/>
      <c r="E31" s="134"/>
      <c r="F31" s="134"/>
      <c r="G31" s="137"/>
      <c r="H31" s="140"/>
      <c r="J31" s="135"/>
      <c r="K31" s="133"/>
      <c r="L31" s="133"/>
      <c r="M31" s="133"/>
      <c r="N31" s="134"/>
      <c r="O31" s="137"/>
    </row>
    <row r="32" spans="1:15" s="105" customFormat="1" ht="15.75" customHeight="1">
      <c r="A32" s="138"/>
      <c r="B32" s="139"/>
      <c r="C32" s="139"/>
      <c r="D32" s="139"/>
      <c r="E32" s="134"/>
      <c r="F32" s="134"/>
      <c r="G32" s="137"/>
      <c r="H32" s="140"/>
      <c r="J32" s="139"/>
      <c r="K32" s="139"/>
      <c r="L32" s="139"/>
      <c r="M32" s="139"/>
      <c r="N32" s="134"/>
      <c r="O32" s="137"/>
    </row>
    <row r="33" spans="1:16" s="31" customFormat="1" ht="21" customHeight="1" thickBot="1">
      <c r="A33" s="141" t="s">
        <v>57</v>
      </c>
      <c r="B33" s="142"/>
      <c r="C33" s="142"/>
      <c r="D33" s="54"/>
      <c r="E33" s="54"/>
      <c r="F33" s="54"/>
      <c r="G33" s="140"/>
      <c r="H33" s="140"/>
      <c r="I33" s="26"/>
      <c r="J33" s="143" t="s">
        <v>57</v>
      </c>
      <c r="K33" s="142"/>
      <c r="L33" s="142"/>
      <c r="M33" s="54"/>
      <c r="N33" s="54"/>
      <c r="O33" s="140"/>
    </row>
    <row r="34" spans="1:16" s="31" customFormat="1" ht="19.5" customHeight="1">
      <c r="A34" s="18" t="s">
        <v>58</v>
      </c>
      <c r="B34" s="144" t="s">
        <v>59</v>
      </c>
      <c r="C34" s="145"/>
      <c r="D34" s="146">
        <v>9351</v>
      </c>
      <c r="E34" s="146">
        <v>10199</v>
      </c>
      <c r="F34" s="146">
        <v>4871</v>
      </c>
      <c r="G34" s="24">
        <f t="shared" ref="G34:G39" si="3">(D34-E34)/E34</f>
        <v>-8.3145406412393374E-2</v>
      </c>
      <c r="H34" s="25">
        <f t="shared" ref="H34:H39" si="4">(D34-F34)/F34</f>
        <v>0.91972900841716276</v>
      </c>
      <c r="I34" s="26"/>
      <c r="J34" s="18" t="s">
        <v>60</v>
      </c>
      <c r="K34" s="144" t="s">
        <v>61</v>
      </c>
      <c r="L34" s="147"/>
      <c r="M34" s="148">
        <f>'[1]1월'!D34+'[1]2월'!D34+'[1]3월'!D34+'[1]4월'!D34+'5월'!D34</f>
        <v>44878</v>
      </c>
      <c r="N34" s="149">
        <v>45582</v>
      </c>
      <c r="O34" s="150">
        <f t="shared" ref="O34:O39" si="5">(M34-N34)/N34</f>
        <v>-1.5444693080601993E-2</v>
      </c>
      <c r="P34" s="54"/>
    </row>
    <row r="35" spans="1:16" s="31" customFormat="1" ht="19.5" customHeight="1">
      <c r="A35" s="32"/>
      <c r="B35" s="151" t="s">
        <v>62</v>
      </c>
      <c r="C35" s="100"/>
      <c r="D35" s="152">
        <v>411</v>
      </c>
      <c r="E35" s="152">
        <v>671</v>
      </c>
      <c r="F35" s="152">
        <v>707</v>
      </c>
      <c r="G35" s="48">
        <f t="shared" si="3"/>
        <v>-0.38748137108792846</v>
      </c>
      <c r="H35" s="49">
        <f t="shared" si="4"/>
        <v>-0.41867043847241869</v>
      </c>
      <c r="I35" s="26"/>
      <c r="J35" s="32"/>
      <c r="K35" s="151" t="s">
        <v>63</v>
      </c>
      <c r="L35" s="153"/>
      <c r="M35" s="154">
        <f>'[1]1월'!D35+'[1]2월'!D35+'[1]3월'!D35+'[1]4월'!D35+'5월'!D35</f>
        <v>2782</v>
      </c>
      <c r="N35" s="155">
        <v>1634</v>
      </c>
      <c r="O35" s="59">
        <f t="shared" si="5"/>
        <v>0.70257037943696454</v>
      </c>
      <c r="P35" s="54"/>
    </row>
    <row r="36" spans="1:16" s="31" customFormat="1" ht="19.149999999999999" customHeight="1">
      <c r="A36" s="32"/>
      <c r="B36" s="151" t="s">
        <v>64</v>
      </c>
      <c r="C36" s="100"/>
      <c r="D36" s="152">
        <v>0</v>
      </c>
      <c r="E36" s="152">
        <v>3</v>
      </c>
      <c r="F36" s="152">
        <v>903</v>
      </c>
      <c r="G36" s="48">
        <f t="shared" si="3"/>
        <v>-1</v>
      </c>
      <c r="H36" s="49">
        <f t="shared" si="4"/>
        <v>-1</v>
      </c>
      <c r="I36" s="26"/>
      <c r="J36" s="32"/>
      <c r="K36" s="151" t="s">
        <v>65</v>
      </c>
      <c r="L36" s="153"/>
      <c r="M36" s="154">
        <f>'[1]1월'!D36+'[1]2월'!D36+'[1]3월'!D36+'[1]4월'!D36+'5월'!D36</f>
        <v>2938</v>
      </c>
      <c r="N36" s="156">
        <v>3854</v>
      </c>
      <c r="O36" s="59">
        <f t="shared" si="5"/>
        <v>-0.23767514270887391</v>
      </c>
      <c r="P36" s="54"/>
    </row>
    <row r="37" spans="1:16" s="31" customFormat="1" ht="19.5" customHeight="1">
      <c r="A37" s="32"/>
      <c r="B37" s="151" t="s">
        <v>44</v>
      </c>
      <c r="C37" s="100"/>
      <c r="D37" s="152">
        <v>22809</v>
      </c>
      <c r="E37" s="152">
        <v>21267</v>
      </c>
      <c r="F37" s="152">
        <v>24285</v>
      </c>
      <c r="G37" s="48">
        <f t="shared" si="3"/>
        <v>7.2506700521935391E-2</v>
      </c>
      <c r="H37" s="49">
        <f t="shared" si="4"/>
        <v>-6.0778258184064238E-2</v>
      </c>
      <c r="I37" s="26"/>
      <c r="J37" s="32"/>
      <c r="K37" s="151" t="s">
        <v>66</v>
      </c>
      <c r="L37" s="153"/>
      <c r="M37" s="157">
        <f>'[1]1월'!D37+'[1]2월'!D37+'[1]3월'!D37+'[1]4월'!D37+'5월'!D37</f>
        <v>111783</v>
      </c>
      <c r="N37" s="156">
        <v>120417</v>
      </c>
      <c r="O37" s="59">
        <f t="shared" si="5"/>
        <v>-7.1700839582450979E-2</v>
      </c>
      <c r="P37" s="54"/>
    </row>
    <row r="38" spans="1:16" s="31" customFormat="1" ht="19.5" customHeight="1" thickBot="1">
      <c r="A38" s="158"/>
      <c r="B38" s="159" t="s">
        <v>67</v>
      </c>
      <c r="C38" s="160"/>
      <c r="D38" s="152">
        <v>638</v>
      </c>
      <c r="E38" s="152">
        <v>1057</v>
      </c>
      <c r="F38" s="152">
        <v>465</v>
      </c>
      <c r="G38" s="48">
        <f t="shared" si="3"/>
        <v>-0.39640491958372753</v>
      </c>
      <c r="H38" s="161">
        <f t="shared" si="4"/>
        <v>0.3720430107526882</v>
      </c>
      <c r="I38" s="26"/>
      <c r="J38" s="158"/>
      <c r="K38" s="159" t="s">
        <v>68</v>
      </c>
      <c r="L38" s="162"/>
      <c r="M38" s="163">
        <f>'[1]1월'!D38+'[1]2월'!D38+'[1]3월'!D38+'[1]4월'!D38+'5월'!D38</f>
        <v>4491</v>
      </c>
      <c r="N38" s="163">
        <v>2566</v>
      </c>
      <c r="O38" s="59">
        <f t="shared" si="5"/>
        <v>0.75019485580670309</v>
      </c>
      <c r="P38" s="54"/>
    </row>
    <row r="39" spans="1:16" s="31" customFormat="1" ht="19.5" customHeight="1" thickBot="1">
      <c r="A39" s="125" t="s">
        <v>69</v>
      </c>
      <c r="B39" s="126"/>
      <c r="C39" s="126"/>
      <c r="D39" s="128">
        <f>D34+D35+D36+D37+D38</f>
        <v>33209</v>
      </c>
      <c r="E39" s="128">
        <v>33197</v>
      </c>
      <c r="F39" s="128">
        <v>31231</v>
      </c>
      <c r="G39" s="130">
        <f t="shared" si="3"/>
        <v>3.614784468476067E-4</v>
      </c>
      <c r="H39" s="130">
        <f t="shared" si="4"/>
        <v>6.3334507380487334E-2</v>
      </c>
      <c r="I39" s="55"/>
      <c r="J39" s="164" t="s">
        <v>69</v>
      </c>
      <c r="K39" s="165"/>
      <c r="L39" s="165"/>
      <c r="M39" s="166">
        <f>M34+M35+M36+M37+M38</f>
        <v>166872</v>
      </c>
      <c r="N39" s="166">
        <v>174053</v>
      </c>
      <c r="O39" s="130">
        <f t="shared" si="5"/>
        <v>-4.1257547988256447E-2</v>
      </c>
      <c r="P39" s="71"/>
    </row>
    <row r="40" spans="1:16" s="26" customFormat="1" ht="19.5" customHeight="1" thickBot="1">
      <c r="A40" s="167"/>
      <c r="B40" s="168"/>
      <c r="C40" s="168"/>
      <c r="D40" s="169"/>
      <c r="E40" s="169"/>
      <c r="F40" s="169"/>
      <c r="G40" s="170"/>
      <c r="H40" s="140"/>
      <c r="J40" s="171"/>
      <c r="K40" s="172"/>
      <c r="L40" s="172"/>
      <c r="M40" s="173"/>
      <c r="N40" s="174"/>
      <c r="O40" s="175"/>
    </row>
    <row r="41" spans="1:16" s="31" customFormat="1" ht="19.5" customHeight="1" thickBot="1">
      <c r="A41" s="176" t="s">
        <v>70</v>
      </c>
      <c r="B41" s="177"/>
      <c r="C41" s="178"/>
      <c r="D41" s="179">
        <f>D29+D39</f>
        <v>40879</v>
      </c>
      <c r="E41" s="179">
        <v>38575</v>
      </c>
      <c r="F41" s="179">
        <v>43085</v>
      </c>
      <c r="G41" s="180">
        <f>(D41-E41)/E41</f>
        <v>5.9727802981205447E-2</v>
      </c>
      <c r="H41" s="180">
        <f>(D41-F41)/F41</f>
        <v>-5.1201114076824879E-2</v>
      </c>
      <c r="I41" s="26"/>
      <c r="J41" s="176" t="s">
        <v>71</v>
      </c>
      <c r="K41" s="177"/>
      <c r="L41" s="178"/>
      <c r="M41" s="181">
        <f>SUM(M29,M39)</f>
        <v>199840</v>
      </c>
      <c r="N41" s="181">
        <v>235306</v>
      </c>
      <c r="O41" s="180">
        <f>(M41-N41)/N41</f>
        <v>-0.15072288849413104</v>
      </c>
    </row>
    <row r="42" spans="1:16" s="26" customFormat="1" ht="19.5" customHeight="1">
      <c r="A42" s="182"/>
      <c r="B42" s="183"/>
      <c r="C42" s="183"/>
      <c r="D42" s="184"/>
      <c r="E42" s="184"/>
      <c r="F42" s="184"/>
      <c r="G42" s="185"/>
      <c r="H42" s="186"/>
      <c r="J42" s="142"/>
      <c r="K42" s="142"/>
      <c r="L42" s="142"/>
      <c r="M42" s="54"/>
      <c r="N42" s="187"/>
      <c r="O42" s="140"/>
    </row>
    <row r="43" spans="1:16" s="26" customFormat="1" ht="19.5" customHeight="1" thickBot="1">
      <c r="A43" s="188" t="s">
        <v>72</v>
      </c>
      <c r="B43" s="189"/>
      <c r="C43" s="189"/>
      <c r="D43" s="134"/>
      <c r="E43" s="134"/>
      <c r="F43" s="134"/>
      <c r="G43" s="190"/>
      <c r="H43" s="191"/>
      <c r="J43" s="105" t="s">
        <v>72</v>
      </c>
      <c r="K43" s="189"/>
      <c r="L43" s="192"/>
      <c r="M43" s="193"/>
      <c r="N43" s="194"/>
      <c r="O43" s="195"/>
    </row>
    <row r="44" spans="1:16" s="31" customFormat="1" ht="19.5" customHeight="1" thickBot="1">
      <c r="A44" s="196" t="s">
        <v>73</v>
      </c>
      <c r="B44" s="197"/>
      <c r="C44" s="198"/>
      <c r="D44" s="199">
        <v>36212</v>
      </c>
      <c r="E44" s="199">
        <v>46706</v>
      </c>
      <c r="F44" s="199">
        <v>47578</v>
      </c>
      <c r="G44" s="200">
        <f>(D44-E44)/E44</f>
        <v>-0.22468205369759775</v>
      </c>
      <c r="H44" s="201">
        <f>(D44-F44)/F44</f>
        <v>-0.2388919248392114</v>
      </c>
      <c r="I44" s="26"/>
      <c r="J44" s="196" t="s">
        <v>73</v>
      </c>
      <c r="K44" s="197"/>
      <c r="L44" s="198"/>
      <c r="M44" s="202">
        <f>'[1]1월'!D44+'[1]2월'!D44+'[1]3월'!D44+'[1]4월'!D44+'5월'!D44</f>
        <v>198903</v>
      </c>
      <c r="N44" s="203">
        <v>267517</v>
      </c>
      <c r="O44" s="200">
        <f>(M44-N44)/N44</f>
        <v>-0.25648463462135118</v>
      </c>
    </row>
    <row r="45" spans="1:16" s="31" customFormat="1" ht="21.75" customHeight="1">
      <c r="A45" s="204"/>
      <c r="B45" s="204"/>
      <c r="C45" s="204"/>
      <c r="D45" s="204"/>
      <c r="J45" s="205"/>
      <c r="K45" s="206"/>
      <c r="L45" s="206"/>
      <c r="M45" s="206"/>
      <c r="N45" s="206"/>
      <c r="O45" s="206"/>
    </row>
    <row r="46" spans="1:16" s="106" customFormat="1" ht="18" customHeight="1">
      <c r="A46" s="205"/>
      <c r="J46" s="207"/>
      <c r="K46" s="206"/>
      <c r="L46" s="206"/>
      <c r="M46" s="206"/>
      <c r="N46" s="206"/>
      <c r="O46" s="206"/>
    </row>
    <row r="47" spans="1:16" s="106" customFormat="1" ht="18" customHeight="1">
      <c r="A47" s="207"/>
      <c r="G47" s="107"/>
      <c r="J47" s="206"/>
      <c r="K47" s="206"/>
      <c r="L47" s="206"/>
      <c r="M47" s="206"/>
      <c r="N47" s="206"/>
      <c r="O47" s="206"/>
    </row>
    <row r="48" spans="1:16" s="106" customFormat="1" ht="18" customHeight="1">
      <c r="J48" s="208"/>
      <c r="K48" s="206"/>
      <c r="L48" s="208"/>
      <c r="M48" s="208"/>
      <c r="N48" s="208"/>
      <c r="O48" s="208"/>
    </row>
    <row r="49" spans="10:15" s="31" customFormat="1" ht="18" customHeight="1">
      <c r="J49" s="208"/>
      <c r="K49" s="206"/>
      <c r="L49" s="208"/>
      <c r="M49" s="208"/>
      <c r="N49" s="208"/>
      <c r="O49" s="208"/>
    </row>
    <row r="50" spans="10:15" s="31" customFormat="1" ht="15.75" customHeight="1">
      <c r="J50" s="208"/>
      <c r="K50" s="206"/>
      <c r="L50" s="208"/>
      <c r="M50" s="208"/>
      <c r="N50" s="208"/>
      <c r="O50" s="208"/>
    </row>
    <row r="51" spans="10:15" s="31" customFormat="1" ht="15.75" customHeight="1">
      <c r="J51" s="208"/>
      <c r="K51" s="208"/>
      <c r="L51" s="208"/>
      <c r="M51" s="208"/>
      <c r="N51" s="208"/>
      <c r="O51" s="208"/>
    </row>
    <row r="52" spans="10:15" s="31" customFormat="1" ht="15.75" customHeight="1">
      <c r="J52" s="208"/>
      <c r="K52" s="208"/>
      <c r="L52" s="208"/>
      <c r="M52" s="208"/>
      <c r="N52" s="208"/>
      <c r="O52" s="208"/>
    </row>
    <row r="53" spans="10:15" s="31" customFormat="1" ht="15.75" customHeight="1">
      <c r="J53" s="208"/>
      <c r="K53" s="208"/>
      <c r="L53" s="208"/>
      <c r="M53" s="208"/>
      <c r="N53" s="208"/>
      <c r="O53" s="208"/>
    </row>
    <row r="54" spans="10:15" s="31" customFormat="1" ht="15.75" customHeight="1">
      <c r="J54" s="208"/>
      <c r="K54" s="208"/>
      <c r="L54" s="208"/>
      <c r="M54" s="208"/>
      <c r="N54" s="208"/>
      <c r="O54" s="208"/>
    </row>
    <row r="55" spans="10:15" s="31" customFormat="1" ht="15.75" customHeight="1">
      <c r="J55" s="208"/>
      <c r="K55" s="208"/>
      <c r="L55" s="208"/>
      <c r="M55" s="208"/>
      <c r="N55" s="208"/>
      <c r="O55" s="208"/>
    </row>
    <row r="56" spans="10:15" s="31" customFormat="1" ht="15.75" customHeight="1">
      <c r="J56" s="208"/>
      <c r="K56" s="208"/>
      <c r="L56" s="208"/>
      <c r="M56" s="208"/>
      <c r="N56" s="208"/>
      <c r="O56" s="208"/>
    </row>
    <row r="57" spans="10:15" s="31" customFormat="1" ht="15.75" customHeight="1">
      <c r="J57" s="208"/>
      <c r="K57" s="208"/>
      <c r="L57" s="208"/>
      <c r="M57" s="208"/>
      <c r="N57" s="208"/>
      <c r="O57" s="208"/>
    </row>
    <row r="58" spans="10:15" s="31" customFormat="1" ht="15.75" customHeight="1">
      <c r="J58" s="208"/>
      <c r="K58" s="208"/>
      <c r="L58" s="208"/>
      <c r="M58" s="208"/>
      <c r="N58" s="208"/>
      <c r="O58" s="208"/>
    </row>
    <row r="59" spans="10:15" s="31" customFormat="1" ht="15.75" customHeight="1">
      <c r="J59" s="208"/>
      <c r="K59" s="208"/>
      <c r="L59" s="208"/>
      <c r="M59" s="208"/>
      <c r="N59" s="208"/>
      <c r="O59" s="208"/>
    </row>
    <row r="60" spans="10:15" s="31" customFormat="1" ht="15.75" customHeight="1">
      <c r="J60" s="208"/>
      <c r="K60" s="208"/>
      <c r="L60" s="208"/>
      <c r="M60" s="208"/>
      <c r="N60" s="208"/>
      <c r="O60" s="208"/>
    </row>
    <row r="61" spans="10:15" s="31" customFormat="1" ht="15.75" customHeight="1">
      <c r="J61" s="208"/>
      <c r="K61" s="208"/>
      <c r="L61" s="208"/>
      <c r="M61" s="208"/>
      <c r="N61" s="208"/>
      <c r="O61" s="208"/>
    </row>
    <row r="62" spans="10:15" s="31" customFormat="1" ht="15.75" customHeight="1">
      <c r="J62" s="208"/>
      <c r="K62" s="208"/>
      <c r="L62" s="208"/>
      <c r="M62" s="208"/>
      <c r="N62" s="208"/>
      <c r="O62" s="208"/>
    </row>
    <row r="63" spans="10:15" s="31" customFormat="1" ht="15.75" customHeight="1">
      <c r="J63" s="208"/>
      <c r="K63" s="208"/>
      <c r="L63" s="208"/>
      <c r="M63" s="208"/>
      <c r="N63" s="208"/>
      <c r="O63" s="208"/>
    </row>
    <row r="64" spans="10:15" s="31" customFormat="1" ht="15.75" customHeight="1">
      <c r="J64" s="208"/>
      <c r="K64" s="208"/>
      <c r="L64" s="208"/>
      <c r="M64" s="208"/>
      <c r="N64" s="208"/>
      <c r="O64" s="208"/>
    </row>
    <row r="65" spans="10:15" s="31" customFormat="1" ht="15.75" customHeight="1">
      <c r="J65" s="208"/>
      <c r="K65" s="208"/>
      <c r="L65" s="208"/>
      <c r="M65" s="208"/>
      <c r="N65" s="208"/>
      <c r="O65" s="208"/>
    </row>
    <row r="66" spans="10:15" s="31" customFormat="1" ht="15.75" customHeight="1">
      <c r="J66" s="208"/>
      <c r="K66" s="208"/>
      <c r="L66" s="208"/>
      <c r="M66" s="208"/>
      <c r="N66" s="208"/>
      <c r="O66" s="208"/>
    </row>
    <row r="67" spans="10:15" s="31" customFormat="1" ht="15.75" customHeight="1">
      <c r="J67" s="208"/>
      <c r="K67" s="208"/>
      <c r="L67" s="208"/>
      <c r="M67" s="208"/>
      <c r="N67" s="208"/>
      <c r="O67" s="208"/>
    </row>
    <row r="68" spans="10:15" s="31" customFormat="1" ht="15.75" customHeight="1">
      <c r="J68" s="208"/>
      <c r="K68" s="208"/>
      <c r="L68" s="208"/>
      <c r="M68" s="208"/>
      <c r="N68" s="208"/>
      <c r="O68" s="208"/>
    </row>
    <row r="69" spans="10:15" s="31" customFormat="1" ht="15.75" customHeight="1">
      <c r="J69" s="208"/>
      <c r="K69" s="208"/>
      <c r="L69" s="208"/>
      <c r="M69" s="208"/>
      <c r="N69" s="208"/>
      <c r="O69" s="208"/>
    </row>
    <row r="70" spans="10:15" s="31" customFormat="1" ht="15.75" customHeight="1">
      <c r="J70" s="208"/>
      <c r="K70" s="208"/>
      <c r="L70" s="208"/>
      <c r="M70" s="208"/>
      <c r="N70" s="208"/>
      <c r="O70" s="208"/>
    </row>
    <row r="71" spans="10:15" s="31" customFormat="1" ht="15.75" customHeight="1">
      <c r="J71" s="208"/>
      <c r="K71" s="208"/>
      <c r="L71" s="208"/>
      <c r="M71" s="208"/>
      <c r="N71" s="208"/>
      <c r="O71" s="208"/>
    </row>
    <row r="72" spans="10:15" s="31" customFormat="1" ht="15.75" customHeight="1">
      <c r="J72" s="208"/>
      <c r="K72" s="208"/>
      <c r="L72" s="208"/>
      <c r="M72" s="208"/>
      <c r="N72" s="208"/>
      <c r="O72" s="208"/>
    </row>
    <row r="73" spans="10:15" s="31" customFormat="1" ht="15.75" customHeight="1">
      <c r="J73" s="208"/>
      <c r="K73" s="208"/>
      <c r="L73" s="208"/>
      <c r="M73" s="208"/>
      <c r="N73" s="208"/>
      <c r="O73" s="208"/>
    </row>
    <row r="74" spans="10:15" s="31" customFormat="1" ht="15.75" customHeight="1">
      <c r="J74" s="208"/>
      <c r="K74" s="208"/>
      <c r="L74" s="208"/>
      <c r="M74" s="208"/>
      <c r="N74" s="208"/>
      <c r="O74" s="208"/>
    </row>
    <row r="75" spans="10:15" s="31" customFormat="1" ht="15.75" customHeight="1">
      <c r="J75" s="208"/>
      <c r="K75" s="208"/>
      <c r="L75" s="208"/>
      <c r="M75" s="208"/>
      <c r="N75" s="208"/>
      <c r="O75" s="208"/>
    </row>
    <row r="76" spans="10:15" s="31" customFormat="1" ht="15.75" customHeight="1">
      <c r="J76" s="208"/>
      <c r="K76" s="208"/>
      <c r="L76" s="208"/>
      <c r="M76" s="208"/>
      <c r="N76" s="208"/>
      <c r="O76" s="208"/>
    </row>
    <row r="77" spans="10:15" s="31" customFormat="1" ht="15.75" customHeight="1">
      <c r="J77" s="208"/>
      <c r="K77" s="208"/>
      <c r="L77" s="208"/>
      <c r="M77" s="208"/>
      <c r="N77" s="208"/>
      <c r="O77" s="208"/>
    </row>
    <row r="78" spans="10:15" s="31" customFormat="1" ht="15.75" customHeight="1">
      <c r="J78" s="208"/>
      <c r="K78" s="208"/>
      <c r="L78" s="208"/>
      <c r="M78" s="208"/>
      <c r="N78" s="208"/>
      <c r="O78" s="208"/>
    </row>
    <row r="79" spans="10:15" s="31" customFormat="1" ht="15.75" customHeight="1">
      <c r="J79" s="208"/>
      <c r="K79" s="208"/>
      <c r="L79" s="208"/>
      <c r="M79" s="208"/>
      <c r="N79" s="208"/>
      <c r="O79" s="208"/>
    </row>
    <row r="80" spans="10:15" s="31" customFormat="1" ht="15.75" customHeight="1">
      <c r="J80" s="208"/>
      <c r="K80" s="208"/>
      <c r="L80" s="208"/>
      <c r="M80" s="208"/>
      <c r="N80" s="208"/>
      <c r="O80" s="208"/>
    </row>
    <row r="81" spans="10:15" s="31" customFormat="1" ht="15.75" customHeight="1">
      <c r="J81" s="208"/>
      <c r="K81" s="208"/>
      <c r="L81" s="208"/>
      <c r="M81" s="208"/>
      <c r="N81" s="208"/>
      <c r="O81" s="208"/>
    </row>
    <row r="82" spans="10:15" ht="15.75" customHeight="1">
      <c r="J82" s="208"/>
      <c r="K82" s="208"/>
      <c r="L82" s="208"/>
      <c r="M82" s="208"/>
      <c r="N82" s="208"/>
      <c r="O82" s="208"/>
    </row>
  </sheetData>
  <mergeCells count="56">
    <mergeCell ref="A41:C41"/>
    <mergeCell ref="J41:L41"/>
    <mergeCell ref="A44:C44"/>
    <mergeCell ref="J44:L44"/>
    <mergeCell ref="A45:D45"/>
    <mergeCell ref="B38:C38"/>
    <mergeCell ref="K38:L38"/>
    <mergeCell ref="A39:C39"/>
    <mergeCell ref="J39:L39"/>
    <mergeCell ref="B36:C36"/>
    <mergeCell ref="K36:L36"/>
    <mergeCell ref="B37:C37"/>
    <mergeCell ref="K37:L37"/>
    <mergeCell ref="J31:M31"/>
    <mergeCell ref="A34:A38"/>
    <mergeCell ref="B34:C34"/>
    <mergeCell ref="J34:J38"/>
    <mergeCell ref="K34:L34"/>
    <mergeCell ref="B35:C35"/>
    <mergeCell ref="K35:L35"/>
    <mergeCell ref="A28:C28"/>
    <mergeCell ref="J28:L28"/>
    <mergeCell ref="A29:C29"/>
    <mergeCell ref="J29:L29"/>
    <mergeCell ref="A30:D30"/>
    <mergeCell ref="F30:I30"/>
    <mergeCell ref="J30:N30"/>
    <mergeCell ref="A25:C25"/>
    <mergeCell ref="J25:L25"/>
    <mergeCell ref="A26:A27"/>
    <mergeCell ref="B26:C26"/>
    <mergeCell ref="J26:J27"/>
    <mergeCell ref="K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2018-06-01T02:45:45Z</dcterms:created>
  <dcterms:modified xsi:type="dcterms:W3CDTF">2018-06-01T02:46:33Z</dcterms:modified>
</cp:coreProperties>
</file>