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판매실적\2018\월별 판매실적 테이블\"/>
    </mc:Choice>
  </mc:AlternateContent>
  <bookViews>
    <workbookView xWindow="0" yWindow="0" windowWidth="24000" windowHeight="9840"/>
  </bookViews>
  <sheets>
    <sheet name="4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H44" i="1"/>
  <c r="G44" i="1"/>
  <c r="H39" i="1"/>
  <c r="G39" i="1"/>
  <c r="O38" i="1"/>
  <c r="H38" i="1"/>
  <c r="G38" i="1"/>
  <c r="O37" i="1"/>
  <c r="H37" i="1"/>
  <c r="G37" i="1"/>
  <c r="O36" i="1"/>
  <c r="H36" i="1"/>
  <c r="G36" i="1"/>
  <c r="O35" i="1"/>
  <c r="H35" i="1"/>
  <c r="G35" i="1"/>
  <c r="H34" i="1"/>
  <c r="G34" i="1"/>
  <c r="D28" i="1"/>
  <c r="H28" i="1" s="1"/>
  <c r="O27" i="1"/>
  <c r="H27" i="1"/>
  <c r="G27" i="1"/>
  <c r="H26" i="1"/>
  <c r="G26" i="1"/>
  <c r="O25" i="1"/>
  <c r="D25" i="1"/>
  <c r="H25" i="1" s="1"/>
  <c r="O24" i="1"/>
  <c r="H24" i="1"/>
  <c r="G24" i="1"/>
  <c r="O23" i="1"/>
  <c r="H23" i="1"/>
  <c r="G23" i="1"/>
  <c r="O22" i="1"/>
  <c r="H22" i="1"/>
  <c r="G22" i="1"/>
  <c r="O20" i="1"/>
  <c r="D20" i="1"/>
  <c r="G20" i="1" s="1"/>
  <c r="O19" i="1"/>
  <c r="H19" i="1"/>
  <c r="G19" i="1"/>
  <c r="O18" i="1"/>
  <c r="H18" i="1"/>
  <c r="H17" i="1"/>
  <c r="D17" i="1"/>
  <c r="G17" i="1" s="1"/>
  <c r="H16" i="1"/>
  <c r="G16" i="1"/>
  <c r="D15" i="1"/>
  <c r="H15" i="1" s="1"/>
  <c r="O14" i="1"/>
  <c r="H14" i="1"/>
  <c r="G14" i="1"/>
  <c r="D12" i="1"/>
  <c r="G12" i="1" s="1"/>
  <c r="O12" i="1"/>
  <c r="H11" i="1"/>
  <c r="G11" i="1"/>
  <c r="G10" i="1"/>
  <c r="D10" i="1"/>
  <c r="H10" i="1" s="1"/>
  <c r="O9" i="1"/>
  <c r="H9" i="1"/>
  <c r="G9" i="1"/>
  <c r="D8" i="1"/>
  <c r="O8" i="1"/>
  <c r="H7" i="1"/>
  <c r="G7" i="1"/>
  <c r="H6" i="1"/>
  <c r="G6" i="1"/>
  <c r="D6" i="1"/>
  <c r="O6" i="1"/>
  <c r="H5" i="1"/>
  <c r="G5" i="1"/>
  <c r="O15" i="1" l="1"/>
  <c r="O10" i="1"/>
  <c r="O5" i="1"/>
  <c r="G25" i="1"/>
  <c r="H20" i="1"/>
  <c r="O28" i="1"/>
  <c r="D21" i="1"/>
  <c r="G21" i="1" s="1"/>
  <c r="H12" i="1"/>
  <c r="G15" i="1"/>
  <c r="O39" i="1"/>
  <c r="D29" i="1"/>
  <c r="H21" i="1"/>
  <c r="O17" i="1"/>
  <c r="G8" i="1"/>
  <c r="O11" i="1"/>
  <c r="O16" i="1"/>
  <c r="G28" i="1"/>
  <c r="O34" i="1"/>
  <c r="H8" i="1"/>
  <c r="O7" i="1"/>
  <c r="O26" i="1"/>
  <c r="O21" i="1" l="1"/>
  <c r="H29" i="1"/>
  <c r="G29" i="1"/>
  <c r="D41" i="1"/>
  <c r="O41" i="1" l="1"/>
  <c r="O29" i="1"/>
  <c r="H41" i="1"/>
  <c r="G41" i="1"/>
</calcChain>
</file>

<file path=xl/sharedStrings.xml><?xml version="1.0" encoding="utf-8"?>
<sst xmlns="http://schemas.openxmlformats.org/spreadsheetml/2006/main" count="111" uniqueCount="77">
  <si>
    <t>한국지엠 2018년 4월 판매실적</t>
    <phoneticPr fontId="3" type="noConversion"/>
  </si>
  <si>
    <t>한국지엠 2018년 1-4월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</si>
  <si>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</si>
  <si>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</si>
  <si>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</si>
  <si>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'18. 4.</t>
    <phoneticPr fontId="7" type="noConversion"/>
  </si>
  <si>
    <t>'18. 3.</t>
  </si>
  <si>
    <t>'17. 4.</t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</si>
  <si>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</si>
  <si>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</si>
  <si>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</si>
  <si>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'18. 1-4</t>
    <phoneticPr fontId="3" type="noConversion"/>
  </si>
  <si>
    <t>'17. 1-4</t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</si>
  <si>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</si>
  <si>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</si>
  <si>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</si>
  <si>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</si>
  <si>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</si>
  <si>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</si>
  <si>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</si>
  <si>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</si>
  <si>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</si>
  <si>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</si>
  <si>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</si>
  <si>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</si>
  <si>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</si>
  <si>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</si>
  <si>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</si>
  <si>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</si>
  <si>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</si>
  <si>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</si>
  <si>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</si>
  <si>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</si>
  <si>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</si>
  <si>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</si>
  <si>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</si>
  <si>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</si>
  <si>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</si>
  <si>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</si>
  <si>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-</t>
    <phoneticPr fontId="3" type="noConversion"/>
  </si>
  <si>
    <t>볼트EV(Bolt EV)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</si>
  <si>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</si>
  <si>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</si>
  <si>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</si>
  <si>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</si>
  <si>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</si>
  <si>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</si>
  <si>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</si>
  <si>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</si>
  <si>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</si>
  <si>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</si>
  <si>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</si>
  <si>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</si>
  <si>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</si>
  <si>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</si>
  <si>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</si>
  <si>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</si>
  <si>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</si>
  <si>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</si>
  <si>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</si>
  <si>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</si>
  <si>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</si>
  <si>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</si>
  <si>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</si>
  <si>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</si>
  <si>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</si>
  <si>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</si>
  <si>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</si>
  <si>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</si>
  <si>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</si>
  <si>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</si>
  <si>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</si>
  <si>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</si>
  <si>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</si>
  <si>
    <t>CKD 수출</t>
    <phoneticPr fontId="3" type="noConversion"/>
  </si>
  <si>
    <t>-</t>
    <phoneticPr fontId="3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</si>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</sst>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i/>
      <sz val="1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8" fillId="0" borderId="18" xfId="1" quotePrefix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22" xfId="1" quotePrefix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horizontal="right" vertical="center"/>
    </xf>
    <xf numFmtId="41" fontId="9" fillId="0" borderId="24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41" fontId="9" fillId="0" borderId="26" xfId="1" quotePrefix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2" xfId="1" applyFont="1" applyFill="1" applyBorder="1" applyAlignment="1">
      <alignment vertical="center"/>
    </xf>
    <xf numFmtId="41" fontId="2" fillId="0" borderId="23" xfId="1" applyFont="1" applyFill="1" applyBorder="1" applyAlignment="1">
      <alignment vertical="center"/>
    </xf>
    <xf numFmtId="41" fontId="8" fillId="0" borderId="24" xfId="1" quotePrefix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41" fontId="8" fillId="0" borderId="26" xfId="1" quotePrefix="1" applyFont="1" applyFill="1" applyBorder="1" applyAlignment="1">
      <alignment horizontal="right" vertical="center"/>
    </xf>
    <xf numFmtId="41" fontId="6" fillId="0" borderId="22" xfId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41" fontId="8" fillId="0" borderId="26" xfId="1" quotePrefix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6" fillId="0" borderId="19" xfId="0" quotePrefix="1" applyNumberFormat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41" fontId="2" fillId="0" borderId="22" xfId="1" quotePrefix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41" fontId="2" fillId="0" borderId="26" xfId="1" quotePrefix="1" applyFont="1" applyFill="1" applyBorder="1" applyAlignment="1">
      <alignment horizontal="right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41" fontId="2" fillId="0" borderId="33" xfId="1" quotePrefix="1" applyFont="1" applyFill="1" applyBorder="1" applyAlignment="1">
      <alignment horizontal="right" vertical="center"/>
    </xf>
    <xf numFmtId="41" fontId="6" fillId="0" borderId="33" xfId="1" applyFont="1" applyFill="1" applyBorder="1" applyAlignment="1">
      <alignment horizontal="right" vertical="center"/>
    </xf>
    <xf numFmtId="41" fontId="6" fillId="4" borderId="22" xfId="1" applyFont="1" applyFill="1" applyBorder="1" applyAlignment="1">
      <alignment vertical="center"/>
    </xf>
    <xf numFmtId="41" fontId="6" fillId="4" borderId="23" xfId="1" applyFont="1" applyFill="1" applyBorder="1" applyAlignment="1">
      <alignment vertical="center"/>
    </xf>
    <xf numFmtId="41" fontId="9" fillId="5" borderId="24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5" xfId="0" applyNumberFormat="1" applyFont="1" applyFill="1" applyBorder="1" applyAlignment="1">
      <alignment horizontal="right" vertical="center"/>
    </xf>
    <xf numFmtId="41" fontId="9" fillId="5" borderId="26" xfId="1" applyFont="1" applyFill="1" applyBorder="1" applyAlignment="1">
      <alignment vertical="center"/>
    </xf>
    <xf numFmtId="176" fontId="6" fillId="5" borderId="27" xfId="0" quotePrefix="1" applyNumberFormat="1" applyFont="1" applyFill="1" applyBorder="1" applyAlignment="1">
      <alignment horizontal="right" vertical="center"/>
    </xf>
    <xf numFmtId="41" fontId="8" fillId="0" borderId="24" xfId="1" applyFont="1" applyFill="1" applyBorder="1" applyAlignment="1">
      <alignment horizontal="right" vertical="center"/>
    </xf>
    <xf numFmtId="176" fontId="2" fillId="0" borderId="27" xfId="0" quotePrefix="1" applyNumberFormat="1" applyFont="1" applyFill="1" applyBorder="1" applyAlignment="1">
      <alignment horizontal="right" vertical="center"/>
    </xf>
    <xf numFmtId="41" fontId="8" fillId="0" borderId="24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9" xfId="1" applyFont="1" applyFill="1" applyBorder="1" applyAlignment="1">
      <alignment vertical="center"/>
    </xf>
    <xf numFmtId="41" fontId="6" fillId="4" borderId="39" xfId="1" applyFont="1" applyFill="1" applyBorder="1" applyAlignment="1">
      <alignment vertical="center"/>
    </xf>
    <xf numFmtId="41" fontId="6" fillId="4" borderId="42" xfId="1" applyFont="1" applyFill="1" applyBorder="1" applyAlignment="1">
      <alignment vertical="center"/>
    </xf>
    <xf numFmtId="41" fontId="9" fillId="5" borderId="28" xfId="1" applyFont="1" applyFill="1" applyBorder="1" applyAlignment="1">
      <alignment vertical="center"/>
    </xf>
    <xf numFmtId="176" fontId="6" fillId="4" borderId="42" xfId="0" applyNumberFormat="1" applyFont="1" applyFill="1" applyBorder="1" applyAlignment="1">
      <alignment horizontal="right" vertical="center"/>
    </xf>
    <xf numFmtId="176" fontId="6" fillId="4" borderId="43" xfId="0" applyNumberFormat="1" applyFont="1" applyFill="1" applyBorder="1" applyAlignment="1">
      <alignment horizontal="right" vertical="center"/>
    </xf>
    <xf numFmtId="41" fontId="9" fillId="5" borderId="44" xfId="1" applyFont="1" applyFill="1" applyBorder="1" applyAlignment="1">
      <alignment vertical="center"/>
    </xf>
    <xf numFmtId="176" fontId="6" fillId="5" borderId="45" xfId="0" quotePrefix="1" applyNumberFormat="1" applyFont="1" applyFill="1" applyBorder="1" applyAlignment="1">
      <alignment horizontal="right" vertical="center"/>
    </xf>
    <xf numFmtId="41" fontId="6" fillId="6" borderId="10" xfId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8" borderId="10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3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vertical="center"/>
    </xf>
    <xf numFmtId="41" fontId="8" fillId="0" borderId="18" xfId="1" quotePrefix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horizontal="right"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7" fontId="8" fillId="0" borderId="50" xfId="1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horizontal="right" vertical="center"/>
    </xf>
    <xf numFmtId="41" fontId="8" fillId="0" borderId="44" xfId="1" quotePrefix="1" applyFont="1" applyFill="1" applyBorder="1" applyAlignment="1">
      <alignment horizontal="right" vertical="center"/>
    </xf>
    <xf numFmtId="176" fontId="6" fillId="6" borderId="10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9" fillId="7" borderId="10" xfId="1" applyNumberFormat="1" applyFont="1" applyFill="1" applyBorder="1" applyAlignment="1">
      <alignment vertical="center"/>
    </xf>
    <xf numFmtId="176" fontId="6" fillId="6" borderId="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9" borderId="10" xfId="1" quotePrefix="1" applyFont="1" applyFill="1" applyBorder="1" applyAlignment="1">
      <alignment vertical="center"/>
    </xf>
    <xf numFmtId="41" fontId="9" fillId="10" borderId="10" xfId="1" quotePrefix="1" applyFont="1" applyFill="1" applyBorder="1" applyAlignment="1">
      <alignment vertical="center"/>
    </xf>
    <xf numFmtId="176" fontId="6" fillId="9" borderId="10" xfId="0" quotePrefix="1" applyNumberFormat="1" applyFont="1" applyFill="1" applyBorder="1" applyAlignment="1">
      <alignment horizontal="right" vertical="center"/>
    </xf>
    <xf numFmtId="176" fontId="6" fillId="9" borderId="9" xfId="0" applyNumberFormat="1" applyFont="1" applyFill="1" applyBorder="1" applyAlignment="1">
      <alignment horizontal="right" vertical="center"/>
    </xf>
    <xf numFmtId="176" fontId="6" fillId="9" borderId="1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6" fillId="11" borderId="46" xfId="1" applyFont="1" applyFill="1" applyBorder="1" applyAlignment="1">
      <alignment vertical="center"/>
    </xf>
    <xf numFmtId="41" fontId="9" fillId="12" borderId="46" xfId="1" applyFont="1" applyFill="1" applyBorder="1" applyAlignment="1">
      <alignment vertical="center"/>
    </xf>
    <xf numFmtId="176" fontId="6" fillId="11" borderId="10" xfId="0" applyNumberFormat="1" applyFont="1" applyFill="1" applyBorder="1" applyAlignment="1">
      <alignment horizontal="right" vertical="center"/>
    </xf>
    <xf numFmtId="176" fontId="6" fillId="11" borderId="9" xfId="0" applyNumberFormat="1" applyFont="1" applyFill="1" applyBorder="1" applyAlignment="1">
      <alignment horizontal="right" vertical="center"/>
    </xf>
    <xf numFmtId="41" fontId="9" fillId="12" borderId="10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5" fillId="0" borderId="17" xfId="1" quotePrefix="1" applyFont="1" applyFill="1" applyBorder="1" applyAlignment="1">
      <alignment horizontal="right" vertical="center"/>
    </xf>
    <xf numFmtId="41" fontId="16" fillId="0" borderId="17" xfId="1" quotePrefix="1" applyFont="1" applyFill="1" applyBorder="1" applyAlignment="1">
      <alignment horizontal="right" vertical="center"/>
    </xf>
    <xf numFmtId="41" fontId="17" fillId="0" borderId="22" xfId="1" quotePrefix="1" applyFont="1" applyFill="1" applyBorder="1" applyAlignment="1">
      <alignment vertical="center"/>
    </xf>
    <xf numFmtId="41" fontId="16" fillId="0" borderId="22" xfId="1" quotePrefix="1" applyFont="1" applyFill="1" applyBorder="1" applyAlignment="1">
      <alignment vertical="center"/>
    </xf>
    <xf numFmtId="41" fontId="15" fillId="0" borderId="22" xfId="0" applyNumberFormat="1" applyFont="1" applyFill="1" applyBorder="1" applyAlignment="1">
      <alignment vertical="center"/>
    </xf>
    <xf numFmtId="41" fontId="16" fillId="4" borderId="22" xfId="1" applyFont="1" applyFill="1" applyBorder="1" applyAlignment="1">
      <alignment vertical="center"/>
    </xf>
    <xf numFmtId="41" fontId="16" fillId="4" borderId="39" xfId="1" applyFont="1" applyFill="1" applyBorder="1" applyAlignment="1">
      <alignment vertical="center"/>
    </xf>
    <xf numFmtId="41" fontId="16" fillId="6" borderId="10" xfId="1" applyFont="1" applyFill="1" applyBorder="1" applyAlignment="1">
      <alignment vertical="center"/>
    </xf>
    <xf numFmtId="41" fontId="15" fillId="0" borderId="13" xfId="1" quotePrefix="1" applyFont="1" applyFill="1" applyBorder="1" applyAlignment="1">
      <alignment vertical="center"/>
    </xf>
    <xf numFmtId="41" fontId="18" fillId="0" borderId="27" xfId="1" quotePrefix="1" applyFont="1" applyFill="1" applyBorder="1" applyAlignment="1">
      <alignment vertical="center"/>
    </xf>
    <xf numFmtId="41" fontId="18" fillId="0" borderId="45" xfId="1" quotePrefix="1" applyFont="1" applyFill="1" applyBorder="1" applyAlignment="1">
      <alignment horizontal="right" vertical="center"/>
    </xf>
    <xf numFmtId="41" fontId="15" fillId="0" borderId="8" xfId="1" quotePrefix="1" applyFont="1" applyFill="1" applyBorder="1" applyAlignment="1">
      <alignment vertical="center"/>
    </xf>
    <xf numFmtId="41" fontId="16" fillId="9" borderId="10" xfId="1" quotePrefix="1" applyFont="1" applyFill="1" applyBorder="1" applyAlignment="1">
      <alignment vertical="center"/>
    </xf>
    <xf numFmtId="41" fontId="16" fillId="13" borderId="10" xfId="1" applyFont="1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3" borderId="4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41" fontId="6" fillId="0" borderId="0" xfId="0" applyNumberFormat="1" applyFont="1" applyFill="1" applyAlignment="1">
      <alignment vertical="center"/>
    </xf>
    <xf numFmtId="41" fontId="16" fillId="8" borderId="10" xfId="1" applyFont="1" applyFill="1" applyBorder="1" applyAlignment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showGridLines="0" tabSelected="1" topLeftCell="A17" zoomScale="85" zoomScaleNormal="85" workbookViewId="0">
      <selection activeCell="Q26" sqref="Q26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16384" width="8.88671875" style="1"/>
  </cols>
  <sheetData>
    <row r="1" spans="1:17" ht="5.25" customHeight="1"/>
    <row r="2" spans="1:17" ht="26.1" customHeight="1">
      <c r="A2" s="175" t="s">
        <v>0</v>
      </c>
      <c r="B2" s="175"/>
      <c r="C2" s="175"/>
      <c r="D2" s="175"/>
      <c r="E2" s="175"/>
      <c r="F2" s="175"/>
      <c r="G2" s="175"/>
      <c r="H2" s="175"/>
      <c r="J2" s="175" t="s">
        <v>1</v>
      </c>
      <c r="K2" s="175"/>
      <c r="L2" s="175"/>
      <c r="M2" s="175"/>
      <c r="N2" s="175"/>
      <c r="O2" s="175"/>
    </row>
    <row r="3" spans="1:17" ht="19.5" customHeight="1" thickBot="1">
      <c r="A3" s="176" t="s">
        <v>2</v>
      </c>
      <c r="B3" s="176"/>
      <c r="C3" s="176"/>
      <c r="D3" s="176"/>
      <c r="E3" s="176"/>
      <c r="F3" s="176"/>
      <c r="G3" s="176"/>
      <c r="H3" s="176"/>
      <c r="J3" s="176" t="s">
        <v>3</v>
      </c>
      <c r="K3" s="176"/>
      <c r="L3" s="176"/>
      <c r="M3" s="176"/>
      <c r="N3" s="176"/>
      <c r="O3" s="176"/>
    </row>
    <row r="4" spans="1:17" s="9" customFormat="1" ht="19.5" customHeight="1" thickBot="1">
      <c r="A4" s="177" t="s">
        <v>4</v>
      </c>
      <c r="B4" s="178"/>
      <c r="C4" s="179"/>
      <c r="D4" s="3" t="s">
        <v>5</v>
      </c>
      <c r="E4" s="4" t="s">
        <v>6</v>
      </c>
      <c r="F4" s="3" t="s">
        <v>7</v>
      </c>
      <c r="G4" s="5" t="s">
        <v>8</v>
      </c>
      <c r="H4" s="5" t="s">
        <v>9</v>
      </c>
      <c r="I4" s="6"/>
      <c r="J4" s="180" t="s">
        <v>10</v>
      </c>
      <c r="K4" s="181"/>
      <c r="L4" s="182"/>
      <c r="M4" s="7" t="s">
        <v>11</v>
      </c>
      <c r="N4" s="7" t="s">
        <v>12</v>
      </c>
      <c r="O4" s="8" t="s">
        <v>13</v>
      </c>
    </row>
    <row r="5" spans="1:17" s="21" customFormat="1" ht="19.5" customHeight="1">
      <c r="A5" s="183" t="s">
        <v>14</v>
      </c>
      <c r="B5" s="10" t="s">
        <v>15</v>
      </c>
      <c r="C5" s="11" t="s">
        <v>16</v>
      </c>
      <c r="D5" s="12">
        <v>2208</v>
      </c>
      <c r="E5" s="13">
        <v>2518</v>
      </c>
      <c r="F5" s="14">
        <v>3701</v>
      </c>
      <c r="G5" s="15">
        <f t="shared" ref="G5:G29" si="0">(D5-E5)/E5</f>
        <v>-0.12311358220810167</v>
      </c>
      <c r="H5" s="16">
        <f>(D5-F5)/F5</f>
        <v>-0.40340448527425021</v>
      </c>
      <c r="I5" s="17"/>
      <c r="J5" s="183" t="s">
        <v>14</v>
      </c>
      <c r="K5" s="10" t="s">
        <v>17</v>
      </c>
      <c r="L5" s="18" t="s">
        <v>18</v>
      </c>
      <c r="M5" s="156">
        <v>10472</v>
      </c>
      <c r="N5" s="19">
        <v>16330</v>
      </c>
      <c r="O5" s="20">
        <f>(M5-N5)/N5</f>
        <v>-0.35872627066748314</v>
      </c>
      <c r="Q5" s="115"/>
    </row>
    <row r="6" spans="1:17" s="21" customFormat="1" ht="19.5" customHeight="1">
      <c r="A6" s="184"/>
      <c r="B6" s="22"/>
      <c r="C6" s="23" t="s">
        <v>19</v>
      </c>
      <c r="D6" s="24">
        <f>D5</f>
        <v>2208</v>
      </c>
      <c r="E6" s="25">
        <v>2518</v>
      </c>
      <c r="F6" s="26">
        <v>3701</v>
      </c>
      <c r="G6" s="27">
        <f t="shared" si="0"/>
        <v>-0.12311358220810167</v>
      </c>
      <c r="H6" s="28">
        <f t="shared" ref="H6:H29" si="1">(D6-F6)/F6</f>
        <v>-0.40340448527425021</v>
      </c>
      <c r="I6" s="17"/>
      <c r="J6" s="184"/>
      <c r="K6" s="22"/>
      <c r="L6" s="23" t="s">
        <v>20</v>
      </c>
      <c r="M6" s="157">
        <v>10472</v>
      </c>
      <c r="N6" s="29">
        <v>16330</v>
      </c>
      <c r="O6" s="30">
        <f t="shared" ref="O6:O29" si="2">(M6-N6)/N6</f>
        <v>-0.35872627066748314</v>
      </c>
      <c r="Q6" s="115"/>
    </row>
    <row r="7" spans="1:17" s="21" customFormat="1" ht="19.5" customHeight="1">
      <c r="A7" s="184"/>
      <c r="B7" s="31" t="s">
        <v>21</v>
      </c>
      <c r="C7" s="32" t="s">
        <v>22</v>
      </c>
      <c r="D7" s="33">
        <v>19</v>
      </c>
      <c r="E7" s="34">
        <v>36</v>
      </c>
      <c r="F7" s="35">
        <v>114</v>
      </c>
      <c r="G7" s="36">
        <f t="shared" si="0"/>
        <v>-0.47222222222222221</v>
      </c>
      <c r="H7" s="37">
        <f t="shared" si="1"/>
        <v>-0.83333333333333337</v>
      </c>
      <c r="I7" s="17"/>
      <c r="J7" s="184"/>
      <c r="K7" s="31" t="s">
        <v>23</v>
      </c>
      <c r="L7" s="32" t="s">
        <v>22</v>
      </c>
      <c r="M7" s="156">
        <v>253</v>
      </c>
      <c r="N7" s="38">
        <v>623</v>
      </c>
      <c r="O7" s="20">
        <f t="shared" si="2"/>
        <v>-0.593900481540931</v>
      </c>
      <c r="Q7" s="115"/>
    </row>
    <row r="8" spans="1:17" s="21" customFormat="1" ht="19.5" customHeight="1">
      <c r="A8" s="184"/>
      <c r="B8" s="22"/>
      <c r="C8" s="23" t="s">
        <v>20</v>
      </c>
      <c r="D8" s="39">
        <f>D7</f>
        <v>19</v>
      </c>
      <c r="E8" s="40">
        <v>36</v>
      </c>
      <c r="F8" s="26">
        <v>114</v>
      </c>
      <c r="G8" s="27">
        <f t="shared" si="0"/>
        <v>-0.47222222222222221</v>
      </c>
      <c r="H8" s="28">
        <f t="shared" si="1"/>
        <v>-0.83333333333333337</v>
      </c>
      <c r="I8" s="17"/>
      <c r="J8" s="184"/>
      <c r="K8" s="22"/>
      <c r="L8" s="23" t="s">
        <v>19</v>
      </c>
      <c r="M8" s="157">
        <v>253</v>
      </c>
      <c r="N8" s="29">
        <v>623</v>
      </c>
      <c r="O8" s="41">
        <f t="shared" si="2"/>
        <v>-0.593900481540931</v>
      </c>
      <c r="Q8" s="115"/>
    </row>
    <row r="9" spans="1:17" s="21" customFormat="1" ht="19.5" customHeight="1">
      <c r="A9" s="184"/>
      <c r="B9" s="43" t="s">
        <v>24</v>
      </c>
      <c r="C9" s="44" t="s">
        <v>25</v>
      </c>
      <c r="D9" s="33">
        <v>567</v>
      </c>
      <c r="E9" s="34">
        <v>566</v>
      </c>
      <c r="F9" s="35">
        <v>1518</v>
      </c>
      <c r="G9" s="36">
        <f t="shared" si="0"/>
        <v>1.7667844522968198E-3</v>
      </c>
      <c r="H9" s="37">
        <f t="shared" si="1"/>
        <v>-0.62648221343873522</v>
      </c>
      <c r="I9" s="17"/>
      <c r="J9" s="184"/>
      <c r="K9" s="43" t="s">
        <v>26</v>
      </c>
      <c r="L9" s="44" t="s">
        <v>25</v>
      </c>
      <c r="M9" s="156">
        <v>1854</v>
      </c>
      <c r="N9" s="45">
        <v>3900</v>
      </c>
      <c r="O9" s="46">
        <f t="shared" si="2"/>
        <v>-0.52461538461538459</v>
      </c>
      <c r="Q9" s="115"/>
    </row>
    <row r="10" spans="1:17" s="21" customFormat="1" ht="19.5" customHeight="1">
      <c r="A10" s="184"/>
      <c r="B10" s="47"/>
      <c r="C10" s="23" t="s">
        <v>19</v>
      </c>
      <c r="D10" s="39">
        <f>D9</f>
        <v>567</v>
      </c>
      <c r="E10" s="40">
        <v>566</v>
      </c>
      <c r="F10" s="26">
        <v>1518</v>
      </c>
      <c r="G10" s="27">
        <f t="shared" si="0"/>
        <v>1.7667844522968198E-3</v>
      </c>
      <c r="H10" s="28">
        <f t="shared" si="1"/>
        <v>-0.62648221343873522</v>
      </c>
      <c r="I10" s="17"/>
      <c r="J10" s="184"/>
      <c r="K10" s="47"/>
      <c r="L10" s="23" t="s">
        <v>20</v>
      </c>
      <c r="M10" s="158">
        <v>1854</v>
      </c>
      <c r="N10" s="29">
        <v>3900</v>
      </c>
      <c r="O10" s="41">
        <f t="shared" si="2"/>
        <v>-0.52461538461538459</v>
      </c>
      <c r="Q10" s="115"/>
    </row>
    <row r="11" spans="1:17" s="21" customFormat="1" ht="19.5" customHeight="1">
      <c r="A11" s="184"/>
      <c r="B11" s="48" t="s">
        <v>27</v>
      </c>
      <c r="C11" s="44" t="s">
        <v>28</v>
      </c>
      <c r="D11" s="33">
        <v>576</v>
      </c>
      <c r="E11" s="34">
        <v>909</v>
      </c>
      <c r="F11" s="35">
        <v>2858</v>
      </c>
      <c r="G11" s="49">
        <f t="shared" si="0"/>
        <v>-0.36633663366336633</v>
      </c>
      <c r="H11" s="37">
        <f t="shared" si="1"/>
        <v>-0.79846046186144159</v>
      </c>
      <c r="I11" s="17"/>
      <c r="J11" s="184"/>
      <c r="K11" s="48" t="s">
        <v>29</v>
      </c>
      <c r="L11" s="50" t="s">
        <v>28</v>
      </c>
      <c r="M11" s="156">
        <v>4122</v>
      </c>
      <c r="N11" s="45">
        <v>13309</v>
      </c>
      <c r="O11" s="51">
        <f t="shared" si="2"/>
        <v>-0.69028476970471109</v>
      </c>
      <c r="Q11" s="115"/>
    </row>
    <row r="12" spans="1:17" s="21" customFormat="1" ht="19.5" customHeight="1">
      <c r="A12" s="184"/>
      <c r="B12" s="22"/>
      <c r="C12" s="23" t="s">
        <v>19</v>
      </c>
      <c r="D12" s="39">
        <f>D11</f>
        <v>576</v>
      </c>
      <c r="E12" s="40">
        <v>909</v>
      </c>
      <c r="F12" s="26">
        <v>2858</v>
      </c>
      <c r="G12" s="27">
        <f t="shared" si="0"/>
        <v>-0.36633663366336633</v>
      </c>
      <c r="H12" s="28">
        <f t="shared" si="1"/>
        <v>-0.79846046186144159</v>
      </c>
      <c r="I12" s="17"/>
      <c r="J12" s="184"/>
      <c r="K12" s="22"/>
      <c r="L12" s="23" t="s">
        <v>20</v>
      </c>
      <c r="M12" s="158">
        <v>4122</v>
      </c>
      <c r="N12" s="29">
        <v>13309</v>
      </c>
      <c r="O12" s="41">
        <f t="shared" si="2"/>
        <v>-0.69028476970471109</v>
      </c>
      <c r="Q12" s="115"/>
    </row>
    <row r="13" spans="1:17" s="21" customFormat="1" ht="19.5" customHeight="1">
      <c r="A13" s="184"/>
      <c r="B13" s="185" t="s">
        <v>30</v>
      </c>
      <c r="C13" s="44" t="s">
        <v>31</v>
      </c>
      <c r="D13" s="52">
        <v>0</v>
      </c>
      <c r="E13" s="53">
        <v>0</v>
      </c>
      <c r="F13" s="35">
        <v>0</v>
      </c>
      <c r="G13" s="49" t="s">
        <v>32</v>
      </c>
      <c r="H13" s="37" t="s">
        <v>32</v>
      </c>
      <c r="I13" s="17"/>
      <c r="J13" s="184"/>
      <c r="K13" s="48" t="s">
        <v>30</v>
      </c>
      <c r="L13" s="44" t="s">
        <v>31</v>
      </c>
      <c r="M13" s="156" t="s">
        <v>76</v>
      </c>
      <c r="N13" s="45">
        <v>4</v>
      </c>
      <c r="O13" s="51" t="s">
        <v>75</v>
      </c>
      <c r="Q13" s="115"/>
    </row>
    <row r="14" spans="1:17" s="21" customFormat="1" ht="19.5" customHeight="1">
      <c r="A14" s="184"/>
      <c r="B14" s="186"/>
      <c r="C14" s="44" t="s">
        <v>33</v>
      </c>
      <c r="D14" s="33">
        <v>110</v>
      </c>
      <c r="E14" s="34">
        <v>146</v>
      </c>
      <c r="F14" s="35">
        <v>379</v>
      </c>
      <c r="G14" s="36">
        <f t="shared" si="0"/>
        <v>-0.24657534246575341</v>
      </c>
      <c r="H14" s="37">
        <f t="shared" si="1"/>
        <v>-0.70976253298153036</v>
      </c>
      <c r="I14" s="17"/>
      <c r="J14" s="184"/>
      <c r="K14" s="54"/>
      <c r="L14" s="44" t="s">
        <v>33</v>
      </c>
      <c r="M14" s="156">
        <v>588</v>
      </c>
      <c r="N14" s="45">
        <v>1528</v>
      </c>
      <c r="O14" s="51">
        <f t="shared" si="2"/>
        <v>-0.61518324607329844</v>
      </c>
      <c r="Q14" s="115"/>
    </row>
    <row r="15" spans="1:17" s="21" customFormat="1" ht="19.5" customHeight="1">
      <c r="A15" s="184"/>
      <c r="B15" s="22"/>
      <c r="C15" s="23" t="s">
        <v>34</v>
      </c>
      <c r="D15" s="39">
        <f>SUM(D13:D14)</f>
        <v>110</v>
      </c>
      <c r="E15" s="40">
        <v>146</v>
      </c>
      <c r="F15" s="26">
        <v>379</v>
      </c>
      <c r="G15" s="27">
        <f t="shared" si="0"/>
        <v>-0.24657534246575341</v>
      </c>
      <c r="H15" s="28">
        <f t="shared" si="1"/>
        <v>-0.70976253298153036</v>
      </c>
      <c r="I15" s="17"/>
      <c r="J15" s="184"/>
      <c r="K15" s="54"/>
      <c r="L15" s="23" t="s">
        <v>19</v>
      </c>
      <c r="M15" s="159">
        <v>588</v>
      </c>
      <c r="N15" s="29">
        <v>1532</v>
      </c>
      <c r="O15" s="41">
        <f t="shared" si="2"/>
        <v>-0.61618798955613574</v>
      </c>
      <c r="Q15" s="115"/>
    </row>
    <row r="16" spans="1:17" s="21" customFormat="1" ht="19.5" customHeight="1">
      <c r="A16" s="184"/>
      <c r="B16" s="55" t="s">
        <v>35</v>
      </c>
      <c r="C16" s="44" t="s">
        <v>36</v>
      </c>
      <c r="D16" s="33">
        <v>16</v>
      </c>
      <c r="E16" s="34">
        <v>18</v>
      </c>
      <c r="F16" s="26">
        <v>52</v>
      </c>
      <c r="G16" s="36">
        <f t="shared" si="0"/>
        <v>-0.1111111111111111</v>
      </c>
      <c r="H16" s="37">
        <f t="shared" si="1"/>
        <v>-0.69230769230769229</v>
      </c>
      <c r="I16" s="17"/>
      <c r="J16" s="184"/>
      <c r="K16" s="31" t="s">
        <v>35</v>
      </c>
      <c r="L16" s="50" t="s">
        <v>36</v>
      </c>
      <c r="M16" s="156">
        <v>74</v>
      </c>
      <c r="N16" s="45">
        <v>210</v>
      </c>
      <c r="O16" s="51">
        <f t="shared" si="2"/>
        <v>-0.64761904761904765</v>
      </c>
      <c r="Q16" s="115"/>
    </row>
    <row r="17" spans="1:17" s="21" customFormat="1" ht="19.5" customHeight="1">
      <c r="A17" s="184"/>
      <c r="B17" s="54"/>
      <c r="C17" s="23" t="s">
        <v>20</v>
      </c>
      <c r="D17" s="39">
        <f>D16</f>
        <v>16</v>
      </c>
      <c r="E17" s="40">
        <v>18</v>
      </c>
      <c r="F17" s="26">
        <v>52</v>
      </c>
      <c r="G17" s="27">
        <f t="shared" si="0"/>
        <v>-0.1111111111111111</v>
      </c>
      <c r="H17" s="28">
        <f t="shared" si="1"/>
        <v>-0.69230769230769229</v>
      </c>
      <c r="I17" s="17"/>
      <c r="J17" s="184"/>
      <c r="K17" s="22"/>
      <c r="L17" s="23" t="s">
        <v>19</v>
      </c>
      <c r="M17" s="159">
        <v>74</v>
      </c>
      <c r="N17" s="29">
        <v>210</v>
      </c>
      <c r="O17" s="56">
        <f t="shared" si="2"/>
        <v>-0.64761904761904765</v>
      </c>
      <c r="Q17" s="115"/>
    </row>
    <row r="18" spans="1:17" s="21" customFormat="1" ht="19.5" customHeight="1">
      <c r="A18" s="57"/>
      <c r="B18" s="187" t="s">
        <v>37</v>
      </c>
      <c r="C18" s="44" t="s">
        <v>38</v>
      </c>
      <c r="D18" s="58">
        <v>37</v>
      </c>
      <c r="E18" s="59">
        <v>0</v>
      </c>
      <c r="F18" s="26">
        <v>16</v>
      </c>
      <c r="G18" s="36" t="s">
        <v>39</v>
      </c>
      <c r="H18" s="37">
        <f t="shared" si="1"/>
        <v>1.3125</v>
      </c>
      <c r="I18" s="17"/>
      <c r="J18" s="60"/>
      <c r="K18" s="187" t="s">
        <v>37</v>
      </c>
      <c r="L18" s="44" t="s">
        <v>38</v>
      </c>
      <c r="M18" s="156">
        <v>37</v>
      </c>
      <c r="N18" s="61">
        <v>53</v>
      </c>
      <c r="O18" s="51">
        <f>(M18-N18)/N18</f>
        <v>-0.30188679245283018</v>
      </c>
      <c r="Q18" s="115"/>
    </row>
    <row r="19" spans="1:17" s="21" customFormat="1" ht="19.5" customHeight="1">
      <c r="A19" s="57"/>
      <c r="B19" s="188"/>
      <c r="C19" s="44" t="s">
        <v>40</v>
      </c>
      <c r="D19" s="58">
        <v>322</v>
      </c>
      <c r="E19" s="59">
        <v>160</v>
      </c>
      <c r="F19" s="26">
        <v>121</v>
      </c>
      <c r="G19" s="49">
        <f>(D19-E19)/E19</f>
        <v>1.0125</v>
      </c>
      <c r="H19" s="62">
        <f t="shared" si="1"/>
        <v>1.6611570247933884</v>
      </c>
      <c r="I19" s="17"/>
      <c r="J19" s="60"/>
      <c r="K19" s="188"/>
      <c r="L19" s="44" t="s">
        <v>40</v>
      </c>
      <c r="M19" s="160">
        <v>487</v>
      </c>
      <c r="N19" s="63">
        <v>121</v>
      </c>
      <c r="O19" s="51">
        <f>(M19-N19)/N19</f>
        <v>3.0247933884297522</v>
      </c>
      <c r="Q19" s="115"/>
    </row>
    <row r="20" spans="1:17" s="21" customFormat="1" ht="19.5" customHeight="1">
      <c r="A20" s="57"/>
      <c r="B20" s="189"/>
      <c r="C20" s="23" t="s">
        <v>19</v>
      </c>
      <c r="D20" s="24">
        <f>SUM(D18:D19)</f>
        <v>359</v>
      </c>
      <c r="E20" s="25">
        <v>160</v>
      </c>
      <c r="F20" s="26">
        <v>137</v>
      </c>
      <c r="G20" s="27">
        <f>(D20-E20)/E20</f>
        <v>1.2437499999999999</v>
      </c>
      <c r="H20" s="28">
        <f t="shared" si="1"/>
        <v>1.6204379562043796</v>
      </c>
      <c r="I20" s="17"/>
      <c r="J20" s="60"/>
      <c r="K20" s="190"/>
      <c r="L20" s="23" t="s">
        <v>19</v>
      </c>
      <c r="M20" s="157">
        <v>524</v>
      </c>
      <c r="N20" s="64">
        <v>174</v>
      </c>
      <c r="O20" s="56">
        <f>(M20-N20)/N20</f>
        <v>2.0114942528735633</v>
      </c>
      <c r="Q20" s="115"/>
    </row>
    <row r="21" spans="1:17" s="21" customFormat="1" ht="19.5" customHeight="1">
      <c r="A21" s="170" t="s">
        <v>41</v>
      </c>
      <c r="B21" s="171"/>
      <c r="C21" s="172"/>
      <c r="D21" s="65">
        <f>D6+D8+D10+D12+D15+D17+D20</f>
        <v>3855</v>
      </c>
      <c r="E21" s="66">
        <v>4353</v>
      </c>
      <c r="F21" s="67">
        <v>8759</v>
      </c>
      <c r="G21" s="68">
        <f t="shared" si="0"/>
        <v>-0.11440385940730531</v>
      </c>
      <c r="H21" s="69">
        <f t="shared" si="1"/>
        <v>-0.55988126498458723</v>
      </c>
      <c r="I21" s="17"/>
      <c r="J21" s="170" t="s">
        <v>42</v>
      </c>
      <c r="K21" s="173"/>
      <c r="L21" s="174"/>
      <c r="M21" s="161">
        <v>17887</v>
      </c>
      <c r="N21" s="70">
        <v>36078</v>
      </c>
      <c r="O21" s="71">
        <f t="shared" si="2"/>
        <v>-0.50421309385220914</v>
      </c>
      <c r="Q21" s="115"/>
    </row>
    <row r="22" spans="1:17" s="21" customFormat="1" ht="19.5" customHeight="1">
      <c r="A22" s="191" t="s">
        <v>43</v>
      </c>
      <c r="B22" s="192" t="s">
        <v>44</v>
      </c>
      <c r="C22" s="193"/>
      <c r="D22" s="52">
        <v>138</v>
      </c>
      <c r="E22" s="53">
        <v>138</v>
      </c>
      <c r="F22" s="72">
        <v>243</v>
      </c>
      <c r="G22" s="36">
        <f t="shared" si="0"/>
        <v>0</v>
      </c>
      <c r="H22" s="37">
        <f t="shared" si="1"/>
        <v>-0.43209876543209874</v>
      </c>
      <c r="I22" s="17"/>
      <c r="J22" s="191" t="s">
        <v>45</v>
      </c>
      <c r="K22" s="192" t="s">
        <v>44</v>
      </c>
      <c r="L22" s="193"/>
      <c r="M22" s="156">
        <v>515</v>
      </c>
      <c r="N22" s="45">
        <v>852</v>
      </c>
      <c r="O22" s="73">
        <f t="shared" si="2"/>
        <v>-0.39553990610328638</v>
      </c>
      <c r="Q22" s="115"/>
    </row>
    <row r="23" spans="1:17" s="21" customFormat="1" ht="19.5" customHeight="1">
      <c r="A23" s="184"/>
      <c r="B23" s="192" t="s">
        <v>46</v>
      </c>
      <c r="C23" s="193"/>
      <c r="D23" s="33">
        <v>242</v>
      </c>
      <c r="E23" s="34">
        <v>438</v>
      </c>
      <c r="F23" s="74">
        <v>710</v>
      </c>
      <c r="G23" s="36">
        <f t="shared" si="0"/>
        <v>-0.44748858447488582</v>
      </c>
      <c r="H23" s="37">
        <f t="shared" si="1"/>
        <v>-0.6591549295774648</v>
      </c>
      <c r="I23" s="17"/>
      <c r="J23" s="184"/>
      <c r="K23" s="192" t="s">
        <v>46</v>
      </c>
      <c r="L23" s="193"/>
      <c r="M23" s="156">
        <v>1521</v>
      </c>
      <c r="N23" s="45">
        <v>2930</v>
      </c>
      <c r="O23" s="73">
        <f t="shared" si="2"/>
        <v>-0.48088737201365189</v>
      </c>
      <c r="Q23" s="115"/>
    </row>
    <row r="24" spans="1:17" s="21" customFormat="1" ht="19.5" customHeight="1">
      <c r="A24" s="184"/>
      <c r="B24" s="192" t="s">
        <v>47</v>
      </c>
      <c r="C24" s="193"/>
      <c r="D24" s="33">
        <v>479</v>
      </c>
      <c r="E24" s="34">
        <v>707</v>
      </c>
      <c r="F24" s="74">
        <v>1346</v>
      </c>
      <c r="G24" s="36">
        <f t="shared" si="0"/>
        <v>-0.32248939179632247</v>
      </c>
      <c r="H24" s="37">
        <f t="shared" si="1"/>
        <v>-0.64413075780089157</v>
      </c>
      <c r="I24" s="17"/>
      <c r="J24" s="184"/>
      <c r="K24" s="192" t="s">
        <v>47</v>
      </c>
      <c r="L24" s="193"/>
      <c r="M24" s="156">
        <v>2912</v>
      </c>
      <c r="N24" s="45">
        <v>6544</v>
      </c>
      <c r="O24" s="73">
        <f t="shared" si="2"/>
        <v>-0.55501222493887525</v>
      </c>
      <c r="Q24" s="115"/>
    </row>
    <row r="25" spans="1:17" s="76" customFormat="1" ht="19.5" customHeight="1">
      <c r="A25" s="170" t="s">
        <v>48</v>
      </c>
      <c r="B25" s="171"/>
      <c r="C25" s="172"/>
      <c r="D25" s="65">
        <f>D22+D23+D24</f>
        <v>859</v>
      </c>
      <c r="E25" s="66">
        <v>1283</v>
      </c>
      <c r="F25" s="67">
        <v>2299</v>
      </c>
      <c r="G25" s="68">
        <f t="shared" si="0"/>
        <v>-0.33047544816835539</v>
      </c>
      <c r="H25" s="69">
        <f t="shared" si="1"/>
        <v>-0.62635928664636797</v>
      </c>
      <c r="I25" s="75"/>
      <c r="J25" s="170" t="s">
        <v>48</v>
      </c>
      <c r="K25" s="173"/>
      <c r="L25" s="174"/>
      <c r="M25" s="161">
        <v>4948</v>
      </c>
      <c r="N25" s="70">
        <v>10326</v>
      </c>
      <c r="O25" s="71">
        <f t="shared" si="2"/>
        <v>-0.52082122796823549</v>
      </c>
      <c r="Q25" s="227"/>
    </row>
    <row r="26" spans="1:17" s="21" customFormat="1" ht="19.5" customHeight="1">
      <c r="A26" s="194" t="s">
        <v>49</v>
      </c>
      <c r="B26" s="195" t="s">
        <v>50</v>
      </c>
      <c r="C26" s="196"/>
      <c r="D26" s="78">
        <v>279</v>
      </c>
      <c r="E26" s="34">
        <v>285</v>
      </c>
      <c r="F26" s="74">
        <v>359</v>
      </c>
      <c r="G26" s="36">
        <f t="shared" si="0"/>
        <v>-2.1052631578947368E-2</v>
      </c>
      <c r="H26" s="37">
        <f t="shared" si="1"/>
        <v>-0.22284122562674094</v>
      </c>
      <c r="I26" s="17"/>
      <c r="J26" s="194" t="s">
        <v>49</v>
      </c>
      <c r="K26" s="192" t="s">
        <v>51</v>
      </c>
      <c r="L26" s="193"/>
      <c r="M26" s="156">
        <v>1177</v>
      </c>
      <c r="N26" s="45">
        <v>1450</v>
      </c>
      <c r="O26" s="46">
        <f t="shared" si="2"/>
        <v>-0.18827586206896552</v>
      </c>
      <c r="Q26" s="115"/>
    </row>
    <row r="27" spans="1:17" s="21" customFormat="1" ht="19.5" customHeight="1">
      <c r="A27" s="184"/>
      <c r="B27" s="192" t="s">
        <v>52</v>
      </c>
      <c r="C27" s="193"/>
      <c r="D27" s="33">
        <v>376</v>
      </c>
      <c r="E27" s="34">
        <v>351</v>
      </c>
      <c r="F27" s="74">
        <v>334</v>
      </c>
      <c r="G27" s="36">
        <f t="shared" si="0"/>
        <v>7.1225071225071226E-2</v>
      </c>
      <c r="H27" s="37">
        <f t="shared" si="1"/>
        <v>0.12574850299401197</v>
      </c>
      <c r="I27" s="17"/>
      <c r="J27" s="184"/>
      <c r="K27" s="197" t="s">
        <v>53</v>
      </c>
      <c r="L27" s="198"/>
      <c r="M27" s="156">
        <v>1277</v>
      </c>
      <c r="N27" s="45">
        <v>1536</v>
      </c>
      <c r="O27" s="46">
        <f t="shared" si="2"/>
        <v>-0.16861979166666666</v>
      </c>
      <c r="Q27" s="115"/>
    </row>
    <row r="28" spans="1:17" s="21" customFormat="1" ht="19.5" customHeight="1" thickBot="1">
      <c r="A28" s="199" t="s">
        <v>54</v>
      </c>
      <c r="B28" s="200"/>
      <c r="C28" s="201"/>
      <c r="D28" s="79">
        <f>D26+D27</f>
        <v>655</v>
      </c>
      <c r="E28" s="80">
        <v>636</v>
      </c>
      <c r="F28" s="81">
        <v>693</v>
      </c>
      <c r="G28" s="82">
        <f t="shared" si="0"/>
        <v>2.9874213836477988E-2</v>
      </c>
      <c r="H28" s="83">
        <f t="shared" si="1"/>
        <v>-5.4834054834054832E-2</v>
      </c>
      <c r="I28" s="17"/>
      <c r="J28" s="170" t="s">
        <v>54</v>
      </c>
      <c r="K28" s="173"/>
      <c r="L28" s="174"/>
      <c r="M28" s="162">
        <v>2454</v>
      </c>
      <c r="N28" s="84">
        <v>2986</v>
      </c>
      <c r="O28" s="85">
        <f t="shared" si="2"/>
        <v>-0.1781647689216343</v>
      </c>
      <c r="Q28" s="115"/>
    </row>
    <row r="29" spans="1:17" s="76" customFormat="1" ht="19.5" customHeight="1" thickBot="1">
      <c r="A29" s="202" t="s">
        <v>55</v>
      </c>
      <c r="B29" s="203"/>
      <c r="C29" s="204"/>
      <c r="D29" s="86">
        <f>D21+D25+D28+9</f>
        <v>5378</v>
      </c>
      <c r="E29" s="86">
        <v>6272</v>
      </c>
      <c r="F29" s="87">
        <v>11751</v>
      </c>
      <c r="G29" s="88">
        <f t="shared" si="0"/>
        <v>-0.14253826530612246</v>
      </c>
      <c r="H29" s="88">
        <f t="shared" si="1"/>
        <v>-0.54233682239809378</v>
      </c>
      <c r="I29" s="75"/>
      <c r="J29" s="202" t="s">
        <v>56</v>
      </c>
      <c r="K29" s="203"/>
      <c r="L29" s="204"/>
      <c r="M29" s="163">
        <v>25298</v>
      </c>
      <c r="N29" s="87">
        <v>49399</v>
      </c>
      <c r="O29" s="89">
        <f t="shared" si="2"/>
        <v>-0.48788437012894997</v>
      </c>
      <c r="Q29" s="227"/>
    </row>
    <row r="30" spans="1:17" s="75" customFormat="1" ht="20.100000000000001" customHeight="1">
      <c r="A30" s="205"/>
      <c r="B30" s="206"/>
      <c r="C30" s="206"/>
      <c r="D30" s="206"/>
      <c r="E30" s="90"/>
      <c r="F30" s="91"/>
      <c r="G30" s="92"/>
      <c r="H30" s="92"/>
      <c r="I30" s="92"/>
      <c r="J30" s="207"/>
      <c r="K30" s="207"/>
      <c r="L30" s="207"/>
      <c r="M30" s="207"/>
      <c r="N30" s="207"/>
      <c r="O30" s="93"/>
    </row>
    <row r="31" spans="1:17" s="75" customFormat="1" ht="17.45" customHeight="1">
      <c r="A31" s="94"/>
      <c r="B31" s="92"/>
      <c r="C31" s="92"/>
      <c r="D31" s="92"/>
      <c r="E31" s="90"/>
      <c r="F31" s="90"/>
      <c r="G31" s="93"/>
      <c r="H31" s="95"/>
      <c r="J31" s="208"/>
      <c r="K31" s="206"/>
      <c r="L31" s="206"/>
      <c r="M31" s="206"/>
      <c r="N31" s="90"/>
      <c r="O31" s="93"/>
    </row>
    <row r="32" spans="1:17" s="75" customFormat="1" ht="15.75" customHeight="1">
      <c r="A32" s="94"/>
      <c r="B32" s="92"/>
      <c r="C32" s="92"/>
      <c r="D32" s="92"/>
      <c r="E32" s="90"/>
      <c r="F32" s="90"/>
      <c r="G32" s="93"/>
      <c r="H32" s="95"/>
      <c r="J32" s="92"/>
      <c r="K32" s="92"/>
      <c r="L32" s="92"/>
      <c r="M32" s="155"/>
      <c r="N32" s="90"/>
      <c r="O32" s="93"/>
    </row>
    <row r="33" spans="1:17" s="21" customFormat="1" ht="21" customHeight="1" thickBot="1">
      <c r="A33" s="96" t="s">
        <v>57</v>
      </c>
      <c r="B33" s="97"/>
      <c r="C33" s="97"/>
      <c r="D33" s="42"/>
      <c r="E33" s="42"/>
      <c r="F33" s="42"/>
      <c r="G33" s="95"/>
      <c r="H33" s="95"/>
      <c r="I33" s="17"/>
      <c r="J33" s="98" t="s">
        <v>57</v>
      </c>
      <c r="K33" s="97"/>
      <c r="L33" s="97"/>
      <c r="M33" s="42"/>
      <c r="N33" s="42"/>
      <c r="O33" s="95"/>
    </row>
    <row r="34" spans="1:17" s="21" customFormat="1" ht="19.5" customHeight="1">
      <c r="A34" s="183" t="s">
        <v>58</v>
      </c>
      <c r="B34" s="210" t="s">
        <v>59</v>
      </c>
      <c r="C34" s="211"/>
      <c r="D34" s="99">
        <v>10199</v>
      </c>
      <c r="E34" s="100">
        <v>8895</v>
      </c>
      <c r="F34" s="101">
        <v>9477</v>
      </c>
      <c r="G34" s="15">
        <f t="shared" ref="G34:G39" si="3">(D34-E34)/E34</f>
        <v>0.14659921304103429</v>
      </c>
      <c r="H34" s="16">
        <f t="shared" ref="H34:H39" si="4">(D34-F34)/F34</f>
        <v>7.6184446554816931E-2</v>
      </c>
      <c r="I34" s="17"/>
      <c r="J34" s="183" t="s">
        <v>60</v>
      </c>
      <c r="K34" s="210" t="s">
        <v>61</v>
      </c>
      <c r="L34" s="212"/>
      <c r="M34" s="164">
        <v>35527</v>
      </c>
      <c r="N34" s="102">
        <v>40711</v>
      </c>
      <c r="O34" s="103">
        <f t="shared" ref="O34:O39" si="5">(M34-N34)/N34</f>
        <v>-0.12733659207585174</v>
      </c>
      <c r="P34" s="42"/>
      <c r="Q34" s="115"/>
    </row>
    <row r="35" spans="1:17" s="21" customFormat="1" ht="19.5" customHeight="1">
      <c r="A35" s="184"/>
      <c r="B35" s="213" t="s">
        <v>62</v>
      </c>
      <c r="C35" s="192"/>
      <c r="D35" s="104">
        <v>671</v>
      </c>
      <c r="E35" s="105">
        <v>606</v>
      </c>
      <c r="F35" s="106">
        <v>91</v>
      </c>
      <c r="G35" s="36">
        <f t="shared" si="3"/>
        <v>0.10726072607260725</v>
      </c>
      <c r="H35" s="37">
        <f t="shared" si="4"/>
        <v>6.3736263736263732</v>
      </c>
      <c r="I35" s="17"/>
      <c r="J35" s="184"/>
      <c r="K35" s="213" t="s">
        <v>63</v>
      </c>
      <c r="L35" s="214"/>
      <c r="M35" s="165">
        <v>2371</v>
      </c>
      <c r="N35" s="45">
        <v>927</v>
      </c>
      <c r="O35" s="46">
        <f t="shared" si="5"/>
        <v>1.557713052858684</v>
      </c>
      <c r="P35" s="42"/>
      <c r="Q35" s="115"/>
    </row>
    <row r="36" spans="1:17" s="21" customFormat="1" ht="19.149999999999999" customHeight="1">
      <c r="A36" s="184"/>
      <c r="B36" s="213" t="s">
        <v>64</v>
      </c>
      <c r="C36" s="192"/>
      <c r="D36" s="104">
        <v>3</v>
      </c>
      <c r="E36" s="105">
        <v>19</v>
      </c>
      <c r="F36" s="106">
        <v>1734</v>
      </c>
      <c r="G36" s="36">
        <f t="shared" si="3"/>
        <v>-0.84210526315789469</v>
      </c>
      <c r="H36" s="37">
        <f t="shared" si="4"/>
        <v>-0.9982698961937716</v>
      </c>
      <c r="I36" s="17"/>
      <c r="J36" s="184"/>
      <c r="K36" s="213" t="s">
        <v>65</v>
      </c>
      <c r="L36" s="214"/>
      <c r="M36" s="165">
        <v>2938</v>
      </c>
      <c r="N36" s="38">
        <v>2951</v>
      </c>
      <c r="O36" s="46">
        <f t="shared" si="5"/>
        <v>-4.4052863436123352E-3</v>
      </c>
      <c r="P36" s="42"/>
      <c r="Q36" s="115"/>
    </row>
    <row r="37" spans="1:17" s="21" customFormat="1" ht="19.5" customHeight="1">
      <c r="A37" s="184"/>
      <c r="B37" s="213" t="s">
        <v>43</v>
      </c>
      <c r="C37" s="192"/>
      <c r="D37" s="104">
        <v>21267</v>
      </c>
      <c r="E37" s="105">
        <v>24157</v>
      </c>
      <c r="F37" s="106">
        <v>25314</v>
      </c>
      <c r="G37" s="36">
        <f t="shared" si="3"/>
        <v>-0.11963406052076003</v>
      </c>
      <c r="H37" s="37">
        <f t="shared" si="4"/>
        <v>-0.15987200758473571</v>
      </c>
      <c r="I37" s="17"/>
      <c r="J37" s="184"/>
      <c r="K37" s="213" t="s">
        <v>66</v>
      </c>
      <c r="L37" s="214"/>
      <c r="M37" s="165">
        <v>88974</v>
      </c>
      <c r="N37" s="38">
        <v>96132</v>
      </c>
      <c r="O37" s="46">
        <f t="shared" si="5"/>
        <v>-7.4460117338659343E-2</v>
      </c>
      <c r="P37" s="42"/>
      <c r="Q37" s="115"/>
    </row>
    <row r="38" spans="1:17" s="21" customFormat="1" ht="19.5" customHeight="1" thickBot="1">
      <c r="A38" s="209"/>
      <c r="B38" s="215" t="s">
        <v>67</v>
      </c>
      <c r="C38" s="216"/>
      <c r="D38" s="104">
        <v>1057</v>
      </c>
      <c r="E38" s="107">
        <v>1311</v>
      </c>
      <c r="F38" s="108">
        <v>796</v>
      </c>
      <c r="G38" s="36">
        <f t="shared" si="3"/>
        <v>-0.19374523264683446</v>
      </c>
      <c r="H38" s="109">
        <f t="shared" si="4"/>
        <v>0.32788944723618091</v>
      </c>
      <c r="I38" s="17"/>
      <c r="J38" s="209"/>
      <c r="K38" s="215" t="s">
        <v>68</v>
      </c>
      <c r="L38" s="217"/>
      <c r="M38" s="166">
        <v>3853</v>
      </c>
      <c r="N38" s="110">
        <v>2101</v>
      </c>
      <c r="O38" s="46">
        <f t="shared" si="5"/>
        <v>0.83388862446454071</v>
      </c>
      <c r="P38" s="42"/>
      <c r="Q38" s="115"/>
    </row>
    <row r="39" spans="1:17" s="21" customFormat="1" ht="19.5" customHeight="1" thickBot="1">
      <c r="A39" s="202" t="s">
        <v>69</v>
      </c>
      <c r="B39" s="203"/>
      <c r="C39" s="203"/>
      <c r="D39" s="86">
        <v>33197</v>
      </c>
      <c r="E39" s="86">
        <v>34988</v>
      </c>
      <c r="F39" s="87">
        <v>37412</v>
      </c>
      <c r="G39" s="111">
        <f t="shared" si="3"/>
        <v>-5.1188979078541211E-2</v>
      </c>
      <c r="H39" s="88">
        <f t="shared" si="4"/>
        <v>-0.11266438575858014</v>
      </c>
      <c r="I39" s="112"/>
      <c r="J39" s="218" t="s">
        <v>69</v>
      </c>
      <c r="K39" s="219"/>
      <c r="L39" s="219"/>
      <c r="M39" s="228">
        <v>133663</v>
      </c>
      <c r="N39" s="113">
        <v>142822</v>
      </c>
      <c r="O39" s="114">
        <f t="shared" si="5"/>
        <v>-6.4128775678816988E-2</v>
      </c>
      <c r="P39" s="115"/>
      <c r="Q39" s="115"/>
    </row>
    <row r="40" spans="1:17" s="17" customFormat="1" ht="19.5" customHeight="1" thickBot="1">
      <c r="A40" s="116"/>
      <c r="B40" s="117"/>
      <c r="C40" s="117"/>
      <c r="D40" s="118"/>
      <c r="E40" s="118"/>
      <c r="F40" s="119"/>
      <c r="G40" s="120"/>
      <c r="H40" s="95"/>
      <c r="J40" s="121"/>
      <c r="K40" s="122"/>
      <c r="L40" s="122"/>
      <c r="M40" s="167"/>
      <c r="N40" s="123"/>
      <c r="O40" s="124"/>
      <c r="Q40" s="112"/>
    </row>
    <row r="41" spans="1:17" s="21" customFormat="1" ht="19.5" customHeight="1" thickBot="1">
      <c r="A41" s="220" t="s">
        <v>70</v>
      </c>
      <c r="B41" s="221"/>
      <c r="C41" s="222"/>
      <c r="D41" s="125">
        <f>SUM(D29,D39)</f>
        <v>38575</v>
      </c>
      <c r="E41" s="125">
        <v>41260</v>
      </c>
      <c r="F41" s="126">
        <v>49163</v>
      </c>
      <c r="G41" s="127">
        <f>(D41-E41)/E41</f>
        <v>-6.507513330101794E-2</v>
      </c>
      <c r="H41" s="128">
        <f>(D41-F41)/F41</f>
        <v>-0.21536521367695219</v>
      </c>
      <c r="I41" s="17"/>
      <c r="J41" s="220" t="s">
        <v>71</v>
      </c>
      <c r="K41" s="221"/>
      <c r="L41" s="222"/>
      <c r="M41" s="168">
        <v>158961</v>
      </c>
      <c r="N41" s="126">
        <v>192221</v>
      </c>
      <c r="O41" s="129">
        <f>(M41-N41)/N41</f>
        <v>-0.17303000192486773</v>
      </c>
      <c r="Q41" s="115"/>
    </row>
    <row r="42" spans="1:17" s="17" customFormat="1" ht="19.5" customHeight="1">
      <c r="A42" s="130"/>
      <c r="B42" s="131"/>
      <c r="C42" s="131"/>
      <c r="D42" s="132"/>
      <c r="E42" s="132"/>
      <c r="F42" s="133"/>
      <c r="G42" s="134"/>
      <c r="H42" s="135"/>
      <c r="J42" s="97"/>
      <c r="K42" s="97"/>
      <c r="L42" s="97"/>
      <c r="M42" s="42"/>
      <c r="N42" s="136"/>
      <c r="O42" s="95"/>
      <c r="Q42" s="112"/>
    </row>
    <row r="43" spans="1:17" s="17" customFormat="1" ht="19.5" customHeight="1" thickBot="1">
      <c r="A43" s="137" t="s">
        <v>72</v>
      </c>
      <c r="B43" s="138"/>
      <c r="C43" s="138"/>
      <c r="D43" s="90"/>
      <c r="E43" s="90"/>
      <c r="F43" s="139"/>
      <c r="G43" s="140"/>
      <c r="H43" s="141"/>
      <c r="J43" s="75" t="s">
        <v>72</v>
      </c>
      <c r="K43" s="138"/>
      <c r="L43" s="142"/>
      <c r="M43" s="143"/>
      <c r="N43" s="144"/>
      <c r="O43" s="145"/>
    </row>
    <row r="44" spans="1:17" s="21" customFormat="1" ht="19.5" customHeight="1" thickBot="1">
      <c r="A44" s="223" t="s">
        <v>73</v>
      </c>
      <c r="B44" s="224"/>
      <c r="C44" s="225"/>
      <c r="D44" s="146">
        <v>46706</v>
      </c>
      <c r="E44" s="146">
        <v>46522</v>
      </c>
      <c r="F44" s="147">
        <v>59792</v>
      </c>
      <c r="G44" s="148">
        <f>(D44-E44)/E44</f>
        <v>3.9551180086840635E-3</v>
      </c>
      <c r="H44" s="149">
        <f>(D44-F44)/F44</f>
        <v>-0.21885871019534386</v>
      </c>
      <c r="I44" s="17"/>
      <c r="J44" s="223" t="s">
        <v>74</v>
      </c>
      <c r="K44" s="224"/>
      <c r="L44" s="225"/>
      <c r="M44" s="169">
        <v>162507</v>
      </c>
      <c r="N44" s="150">
        <v>219939</v>
      </c>
      <c r="O44" s="148">
        <f>(M44-N44)/N44</f>
        <v>-0.26112694883581355</v>
      </c>
      <c r="Q44" s="115"/>
    </row>
    <row r="45" spans="1:17" s="21" customFormat="1" ht="21.75" customHeight="1">
      <c r="A45" s="226"/>
      <c r="B45" s="226"/>
      <c r="C45" s="226"/>
      <c r="D45" s="226"/>
      <c r="J45" s="151"/>
      <c r="K45" s="152"/>
      <c r="L45" s="152"/>
      <c r="M45" s="152"/>
      <c r="N45" s="152"/>
      <c r="O45" s="152"/>
    </row>
    <row r="46" spans="1:17" s="76" customFormat="1" ht="18" customHeight="1">
      <c r="A46" s="151"/>
      <c r="J46" s="153"/>
      <c r="K46" s="152"/>
      <c r="L46" s="152"/>
      <c r="M46" s="152"/>
      <c r="N46" s="152"/>
      <c r="O46" s="152"/>
    </row>
    <row r="47" spans="1:17" s="76" customFormat="1" ht="18" customHeight="1">
      <c r="A47" s="153"/>
      <c r="G47" s="77"/>
      <c r="J47" s="152"/>
      <c r="K47" s="152"/>
      <c r="L47" s="152"/>
      <c r="M47" s="152"/>
      <c r="N47" s="152"/>
      <c r="O47" s="152"/>
    </row>
    <row r="48" spans="1:17" s="76" customFormat="1" ht="18" customHeight="1">
      <c r="J48" s="154"/>
      <c r="K48" s="152"/>
      <c r="L48" s="154"/>
      <c r="M48" s="154"/>
      <c r="N48" s="154"/>
      <c r="O48" s="154"/>
    </row>
    <row r="49" spans="10:15" s="21" customFormat="1" ht="18" customHeight="1">
      <c r="J49" s="154"/>
      <c r="K49" s="152"/>
      <c r="L49" s="154"/>
      <c r="M49" s="154"/>
      <c r="N49" s="154"/>
      <c r="O49" s="154"/>
    </row>
    <row r="50" spans="10:15" s="21" customFormat="1" ht="15.75" customHeight="1">
      <c r="J50" s="154"/>
      <c r="K50" s="152"/>
      <c r="L50" s="154"/>
      <c r="M50" s="154"/>
      <c r="N50" s="154"/>
      <c r="O50" s="154"/>
    </row>
    <row r="51" spans="10:15" s="21" customFormat="1" ht="15.75" customHeight="1">
      <c r="J51" s="154"/>
      <c r="K51" s="154"/>
      <c r="L51" s="154"/>
      <c r="M51" s="154"/>
      <c r="N51" s="154"/>
      <c r="O51" s="154"/>
    </row>
    <row r="52" spans="10:15" s="21" customFormat="1" ht="15.75" customHeight="1">
      <c r="J52" s="154"/>
      <c r="K52" s="154"/>
      <c r="L52" s="154"/>
      <c r="M52" s="154"/>
      <c r="N52" s="154"/>
      <c r="O52" s="154"/>
    </row>
    <row r="53" spans="10:15" s="21" customFormat="1" ht="15.75" customHeight="1">
      <c r="J53" s="154"/>
      <c r="K53" s="154"/>
      <c r="L53" s="154"/>
      <c r="M53" s="154"/>
      <c r="N53" s="154"/>
      <c r="O53" s="154"/>
    </row>
    <row r="54" spans="10:15" s="21" customFormat="1" ht="15.75" customHeight="1">
      <c r="J54" s="154"/>
      <c r="K54" s="154"/>
      <c r="L54" s="154"/>
      <c r="M54" s="154"/>
      <c r="N54" s="154"/>
      <c r="O54" s="154"/>
    </row>
    <row r="55" spans="10:15" s="21" customFormat="1" ht="15.75" customHeight="1">
      <c r="J55" s="154"/>
      <c r="K55" s="154"/>
      <c r="L55" s="154"/>
      <c r="M55" s="154"/>
      <c r="N55" s="154"/>
      <c r="O55" s="154"/>
    </row>
    <row r="56" spans="10:15" s="21" customFormat="1" ht="15.75" customHeight="1">
      <c r="J56" s="154"/>
      <c r="K56" s="154"/>
      <c r="L56" s="154"/>
      <c r="M56" s="154"/>
      <c r="N56" s="154"/>
      <c r="O56" s="154"/>
    </row>
    <row r="57" spans="10:15" s="21" customFormat="1" ht="15.75" customHeight="1">
      <c r="J57" s="154"/>
      <c r="K57" s="154"/>
      <c r="L57" s="154"/>
      <c r="M57" s="154"/>
      <c r="N57" s="154"/>
      <c r="O57" s="154"/>
    </row>
    <row r="58" spans="10:15" s="21" customFormat="1" ht="15.75" customHeight="1">
      <c r="J58" s="154"/>
      <c r="K58" s="154"/>
      <c r="L58" s="154"/>
      <c r="M58" s="154"/>
      <c r="N58" s="154"/>
      <c r="O58" s="154"/>
    </row>
    <row r="59" spans="10:15" s="21" customFormat="1" ht="15.75" customHeight="1">
      <c r="J59" s="154"/>
      <c r="K59" s="154"/>
      <c r="L59" s="154"/>
      <c r="M59" s="154"/>
      <c r="N59" s="154"/>
      <c r="O59" s="154"/>
    </row>
    <row r="60" spans="10:15" s="21" customFormat="1" ht="15.75" customHeight="1">
      <c r="J60" s="154"/>
      <c r="K60" s="154"/>
      <c r="L60" s="154"/>
      <c r="M60" s="154"/>
      <c r="N60" s="154"/>
      <c r="O60" s="154"/>
    </row>
    <row r="61" spans="10:15" s="21" customFormat="1" ht="15.75" customHeight="1">
      <c r="J61" s="154"/>
      <c r="K61" s="154"/>
      <c r="L61" s="154"/>
      <c r="M61" s="154"/>
      <c r="N61" s="154"/>
      <c r="O61" s="154"/>
    </row>
    <row r="62" spans="10:15" s="21" customFormat="1" ht="15.75" customHeight="1">
      <c r="J62" s="154"/>
      <c r="K62" s="154"/>
      <c r="L62" s="154"/>
      <c r="M62" s="154"/>
      <c r="N62" s="154"/>
      <c r="O62" s="154"/>
    </row>
    <row r="63" spans="10:15" s="21" customFormat="1" ht="15.75" customHeight="1">
      <c r="J63" s="154"/>
      <c r="K63" s="154"/>
      <c r="L63" s="154"/>
      <c r="M63" s="154"/>
      <c r="N63" s="154"/>
      <c r="O63" s="154"/>
    </row>
    <row r="64" spans="10:15" s="21" customFormat="1" ht="15.75" customHeight="1">
      <c r="J64" s="154"/>
      <c r="K64" s="154"/>
      <c r="L64" s="154"/>
      <c r="M64" s="154"/>
      <c r="N64" s="154"/>
      <c r="O64" s="154"/>
    </row>
    <row r="65" spans="10:15" s="21" customFormat="1" ht="15.75" customHeight="1">
      <c r="J65" s="154"/>
      <c r="K65" s="154"/>
      <c r="L65" s="154"/>
      <c r="M65" s="154"/>
      <c r="N65" s="154"/>
      <c r="O65" s="154"/>
    </row>
    <row r="66" spans="10:15" s="21" customFormat="1" ht="15.75" customHeight="1">
      <c r="J66" s="154"/>
      <c r="K66" s="154"/>
      <c r="L66" s="154"/>
      <c r="M66" s="154"/>
      <c r="N66" s="154"/>
      <c r="O66" s="154"/>
    </row>
    <row r="67" spans="10:15" s="21" customFormat="1" ht="15.75" customHeight="1">
      <c r="J67" s="154"/>
      <c r="K67" s="154"/>
      <c r="L67" s="154"/>
      <c r="M67" s="154"/>
      <c r="N67" s="154"/>
      <c r="O67" s="154"/>
    </row>
    <row r="68" spans="10:15" s="21" customFormat="1" ht="15.75" customHeight="1">
      <c r="J68" s="154"/>
      <c r="K68" s="154"/>
      <c r="L68" s="154"/>
      <c r="M68" s="154"/>
      <c r="N68" s="154"/>
      <c r="O68" s="154"/>
    </row>
    <row r="69" spans="10:15" s="21" customFormat="1" ht="15.75" customHeight="1">
      <c r="J69" s="154"/>
      <c r="K69" s="154"/>
      <c r="L69" s="154"/>
      <c r="M69" s="154"/>
      <c r="N69" s="154"/>
      <c r="O69" s="154"/>
    </row>
    <row r="70" spans="10:15" s="21" customFormat="1" ht="15.75" customHeight="1">
      <c r="J70" s="154"/>
      <c r="K70" s="154"/>
      <c r="L70" s="154"/>
      <c r="M70" s="154"/>
      <c r="N70" s="154"/>
      <c r="O70" s="154"/>
    </row>
    <row r="71" spans="10:15" s="21" customFormat="1" ht="15.75" customHeight="1">
      <c r="J71" s="154"/>
      <c r="K71" s="154"/>
      <c r="L71" s="154"/>
      <c r="M71" s="154"/>
      <c r="N71" s="154"/>
      <c r="O71" s="154"/>
    </row>
    <row r="72" spans="10:15" s="21" customFormat="1" ht="15.75" customHeight="1">
      <c r="J72" s="154"/>
      <c r="K72" s="154"/>
      <c r="L72" s="154"/>
      <c r="M72" s="154"/>
      <c r="N72" s="154"/>
      <c r="O72" s="154"/>
    </row>
    <row r="73" spans="10:15" s="21" customFormat="1" ht="15.75" customHeight="1">
      <c r="J73" s="154"/>
      <c r="K73" s="154"/>
      <c r="L73" s="154"/>
      <c r="M73" s="154"/>
      <c r="N73" s="154"/>
      <c r="O73" s="154"/>
    </row>
    <row r="74" spans="10:15" s="21" customFormat="1" ht="15.75" customHeight="1">
      <c r="J74" s="154"/>
      <c r="K74" s="154"/>
      <c r="L74" s="154"/>
      <c r="M74" s="154"/>
      <c r="N74" s="154"/>
      <c r="O74" s="154"/>
    </row>
    <row r="75" spans="10:15" s="21" customFormat="1" ht="15.75" customHeight="1">
      <c r="J75" s="154"/>
      <c r="K75" s="154"/>
      <c r="L75" s="154"/>
      <c r="M75" s="154"/>
      <c r="N75" s="154"/>
      <c r="O75" s="154"/>
    </row>
    <row r="76" spans="10:15" s="21" customFormat="1" ht="15.75" customHeight="1">
      <c r="J76" s="154"/>
      <c r="K76" s="154"/>
      <c r="L76" s="154"/>
      <c r="M76" s="154"/>
      <c r="N76" s="154"/>
      <c r="O76" s="154"/>
    </row>
    <row r="77" spans="10:15" s="21" customFormat="1" ht="15.75" customHeight="1">
      <c r="J77" s="154"/>
      <c r="K77" s="154"/>
      <c r="L77" s="154"/>
      <c r="M77" s="154"/>
      <c r="N77" s="154"/>
      <c r="O77" s="154"/>
    </row>
    <row r="78" spans="10:15" s="21" customFormat="1" ht="15.75" customHeight="1">
      <c r="J78" s="154"/>
      <c r="K78" s="154"/>
      <c r="L78" s="154"/>
      <c r="M78" s="154"/>
      <c r="N78" s="154"/>
      <c r="O78" s="154"/>
    </row>
    <row r="79" spans="10:15" s="21" customFormat="1" ht="15.75" customHeight="1">
      <c r="J79" s="154"/>
      <c r="K79" s="154"/>
      <c r="L79" s="154"/>
      <c r="M79" s="154"/>
      <c r="N79" s="154"/>
      <c r="O79" s="154"/>
    </row>
    <row r="80" spans="10:15" s="21" customFormat="1" ht="15.75" customHeight="1">
      <c r="J80" s="154"/>
      <c r="K80" s="154"/>
      <c r="L80" s="154"/>
      <c r="M80" s="154"/>
      <c r="N80" s="154"/>
      <c r="O80" s="154"/>
    </row>
    <row r="81" spans="10:15" s="21" customFormat="1" ht="15.75" customHeight="1">
      <c r="J81" s="154"/>
      <c r="K81" s="154"/>
      <c r="L81" s="154"/>
      <c r="M81" s="154"/>
      <c r="N81" s="154"/>
      <c r="O81" s="154"/>
    </row>
    <row r="82" spans="10:15" ht="15.75" customHeight="1">
      <c r="J82" s="154"/>
      <c r="K82" s="154"/>
      <c r="L82" s="154"/>
      <c r="M82" s="154"/>
      <c r="N82" s="154"/>
      <c r="O82" s="154"/>
    </row>
  </sheetData>
  <mergeCells count="55">
    <mergeCell ref="A41:C41"/>
    <mergeCell ref="J41:L41"/>
    <mergeCell ref="A44:C44"/>
    <mergeCell ref="J44:L44"/>
    <mergeCell ref="A45:D45"/>
    <mergeCell ref="A39:C39"/>
    <mergeCell ref="J39:L39"/>
    <mergeCell ref="B36:C36"/>
    <mergeCell ref="K36:L36"/>
    <mergeCell ref="B37:C37"/>
    <mergeCell ref="K37:L37"/>
    <mergeCell ref="J31:M31"/>
    <mergeCell ref="A34:A38"/>
    <mergeCell ref="B34:C34"/>
    <mergeCell ref="J34:J38"/>
    <mergeCell ref="K34:L34"/>
    <mergeCell ref="B35:C35"/>
    <mergeCell ref="K35:L35"/>
    <mergeCell ref="B38:C38"/>
    <mergeCell ref="K38:L38"/>
    <mergeCell ref="A28:C28"/>
    <mergeCell ref="J28:L28"/>
    <mergeCell ref="A29:C29"/>
    <mergeCell ref="J29:L29"/>
    <mergeCell ref="A30:D30"/>
    <mergeCell ref="J30:N30"/>
    <mergeCell ref="A25:C25"/>
    <mergeCell ref="J25:L25"/>
    <mergeCell ref="A26:A27"/>
    <mergeCell ref="B26:C26"/>
    <mergeCell ref="J26:J27"/>
    <mergeCell ref="K26:L26"/>
    <mergeCell ref="B27:C27"/>
    <mergeCell ref="K27:L27"/>
    <mergeCell ref="A22:A24"/>
    <mergeCell ref="B22:C22"/>
    <mergeCell ref="J22:J24"/>
    <mergeCell ref="K22:L22"/>
    <mergeCell ref="B23:C23"/>
    <mergeCell ref="K23:L23"/>
    <mergeCell ref="B24:C24"/>
    <mergeCell ref="K24:L24"/>
    <mergeCell ref="A21:C21"/>
    <mergeCell ref="J21:L21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20"/>
    <mergeCell ref="K18:K20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Haeho Park</cp:lastModifiedBy>
  <dcterms:created xsi:type="dcterms:W3CDTF">2018-05-02T03:17:30Z</dcterms:created>
  <dcterms:modified xsi:type="dcterms:W3CDTF">2018-05-02T06:19:40Z</dcterms:modified>
</cp:coreProperties>
</file>