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pipvfapa021\groups\AMCC\판매실적\2016\GMK 월별 판매실적 Table\"/>
    </mc:Choice>
  </mc:AlternateContent>
  <bookViews>
    <workbookView xWindow="0" yWindow="0" windowWidth="24000" windowHeight="9360"/>
  </bookViews>
  <sheets>
    <sheet name="6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H36" i="1" s="1"/>
  <c r="M35" i="1"/>
  <c r="M34" i="1"/>
  <c r="O34" i="1" s="1"/>
  <c r="H34" i="1"/>
  <c r="G34" i="1"/>
  <c r="M33" i="1"/>
  <c r="O33" i="1" s="1"/>
  <c r="H33" i="1"/>
  <c r="G33" i="1"/>
  <c r="M32" i="1"/>
  <c r="O32" i="1" s="1"/>
  <c r="H32" i="1"/>
  <c r="G32" i="1"/>
  <c r="M31" i="1"/>
  <c r="O31" i="1" s="1"/>
  <c r="H31" i="1"/>
  <c r="G31" i="1"/>
  <c r="D25" i="1"/>
  <c r="H25" i="1" s="1"/>
  <c r="M24" i="1"/>
  <c r="O24" i="1" s="1"/>
  <c r="H24" i="1"/>
  <c r="G24" i="1"/>
  <c r="M23" i="1"/>
  <c r="H23" i="1"/>
  <c r="G23" i="1"/>
  <c r="D22" i="1"/>
  <c r="G22" i="1" s="1"/>
  <c r="M21" i="1"/>
  <c r="O21" i="1" s="1"/>
  <c r="H21" i="1"/>
  <c r="G21" i="1"/>
  <c r="M20" i="1"/>
  <c r="O20" i="1" s="1"/>
  <c r="H20" i="1"/>
  <c r="G20" i="1"/>
  <c r="M19" i="1"/>
  <c r="H19" i="1"/>
  <c r="G19" i="1"/>
  <c r="D17" i="1"/>
  <c r="M16" i="1"/>
  <c r="M17" i="1" s="1"/>
  <c r="D15" i="1"/>
  <c r="H15" i="1" s="1"/>
  <c r="M14" i="1"/>
  <c r="G14" i="1"/>
  <c r="M13" i="1"/>
  <c r="O13" i="1" s="1"/>
  <c r="H13" i="1"/>
  <c r="D12" i="1"/>
  <c r="H12" i="1" s="1"/>
  <c r="M11" i="1"/>
  <c r="O11" i="1" s="1"/>
  <c r="H11" i="1"/>
  <c r="G11" i="1"/>
  <c r="D10" i="1"/>
  <c r="H10" i="1" s="1"/>
  <c r="M9" i="1"/>
  <c r="M10" i="1" s="1"/>
  <c r="O10" i="1" s="1"/>
  <c r="H9" i="1"/>
  <c r="G9" i="1"/>
  <c r="D8" i="1"/>
  <c r="H8" i="1" s="1"/>
  <c r="M7" i="1"/>
  <c r="M8" i="1" s="1"/>
  <c r="O8" i="1" s="1"/>
  <c r="H7" i="1"/>
  <c r="G7" i="1"/>
  <c r="D6" i="1"/>
  <c r="G6" i="1" s="1"/>
  <c r="M5" i="1"/>
  <c r="M6" i="1" s="1"/>
  <c r="O6" i="1" s="1"/>
  <c r="H5" i="1"/>
  <c r="G5" i="1"/>
  <c r="G15" i="1" l="1"/>
  <c r="M12" i="1"/>
  <c r="O12" i="1" s="1"/>
  <c r="M36" i="1"/>
  <c r="O36" i="1" s="1"/>
  <c r="M15" i="1"/>
  <c r="O15" i="1" s="1"/>
  <c r="H6" i="1"/>
  <c r="M25" i="1"/>
  <c r="G8" i="1"/>
  <c r="M22" i="1"/>
  <c r="O22" i="1" s="1"/>
  <c r="H22" i="1"/>
  <c r="G25" i="1"/>
  <c r="G36" i="1"/>
  <c r="O25" i="1"/>
  <c r="O17" i="1"/>
  <c r="O5" i="1"/>
  <c r="G10" i="1"/>
  <c r="O16" i="1"/>
  <c r="D18" i="1"/>
  <c r="O19" i="1"/>
  <c r="O7" i="1"/>
  <c r="G12" i="1"/>
  <c r="O23" i="1"/>
  <c r="O35" i="1"/>
  <c r="O9" i="1"/>
  <c r="M18" i="1" l="1"/>
  <c r="O18" i="1" s="1"/>
  <c r="H18" i="1"/>
  <c r="G18" i="1"/>
  <c r="D26" i="1"/>
  <c r="M26" i="1" l="1"/>
  <c r="O26" i="1" s="1"/>
  <c r="H26" i="1"/>
  <c r="G26" i="1"/>
  <c r="D38" i="1"/>
  <c r="M38" i="1" l="1"/>
  <c r="O38" i="1" s="1"/>
  <c r="H38" i="1"/>
  <c r="G38" i="1"/>
</calcChain>
</file>

<file path=xl/sharedStrings.xml><?xml version="1.0" encoding="utf-8"?>
<sst xmlns="http://schemas.openxmlformats.org/spreadsheetml/2006/main" count="106" uniqueCount="68">
  <si>
    <t>한국지엠 2016년 6월 판매실적</t>
    <phoneticPr fontId="3" type="noConversion"/>
  </si>
  <si>
    <t>한국지엠 2016년 1-6월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</si>
  <si>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</si>
  <si>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</si>
  <si>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</si>
  <si>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'16. 6.</t>
    <phoneticPr fontId="7" type="noConversion"/>
  </si>
  <si>
    <t>'16. 5.</t>
    <phoneticPr fontId="7" type="noConversion"/>
  </si>
  <si>
    <t>'15. 6.</t>
    <phoneticPr fontId="3" type="noConversion"/>
  </si>
  <si>
    <t>전월대비증감</t>
    <phoneticPr fontId="3" type="noConversion"/>
  </si>
  <si>
    <t>전년동월대비</t>
    <phoneticPr fontId="3" type="noConversion"/>
  </si>
  <si>
    <t>'16. 1-6</t>
    <phoneticPr fontId="3" type="noConversion"/>
  </si>
  <si>
    <t>'15. 1-6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</si>
  <si>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</si>
  <si>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</si>
  <si>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</si>
  <si>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</si>
  <si>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승
용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</si>
  <si>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</si>
  <si>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</si>
  <si>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</si>
  <si>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</si>
  <si>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</si>
  <si>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</si>
  <si>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</si>
  <si>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</si>
  <si>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</si>
  <si>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</si>
  <si>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</si>
  <si>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</si>
  <si>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</si>
  <si>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</si>
  <si>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</si>
  <si>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</si>
  <si>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</si>
  <si>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</si>
  <si>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</si>
  <si>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</si>
  <si>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</si>
  <si>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</si>
  <si>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</si>
  <si>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</si>
  <si>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</si>
  <si>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</si>
  <si>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</si>
  <si>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</si>
  <si>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</si>
  <si>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`</t>
    <phoneticPr fontId="3" type="noConversion"/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</si>
  <si>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</si>
  <si>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</si>
  <si>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</si>
  <si>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</si>
  <si>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* 1~6월까지 내수판매 실적에 사내 매각차량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</si>
  <si>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</si>
  <si>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</si>
  <si>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</si>
  <si>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</si>
  <si>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</si>
  <si>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</si>
  <si>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</si>
  <si>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</si>
  <si>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</si>
  <si>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</si>
  <si>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</si>
  <si>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-</t>
    <phoneticPr fontId="3" type="noConversion"/>
  </si>
  <si>
    <t>중대형승용차</t>
  </si>
  <si>
    <t>수출 계</t>
    <phoneticPr fontId="3" type="noConversion"/>
  </si>
  <si>
    <t>총  계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</si>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</sst>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.0%"/>
    <numFmt numFmtId="177" formatCode="#,##0_);[Red]\(#,##0\)"/>
    <numFmt numFmtId="178" formatCode="\-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vertical="center"/>
    </xf>
    <xf numFmtId="41" fontId="2" fillId="0" borderId="11" xfId="1" quotePrefix="1" applyFont="1" applyFill="1" applyBorder="1" applyAlignment="1">
      <alignment vertical="center"/>
    </xf>
    <xf numFmtId="41" fontId="8" fillId="0" borderId="12" xfId="1" quotePrefix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5" xfId="1" quotePrefix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19" xfId="1" quotePrefix="1" applyFont="1" applyFill="1" applyBorder="1" applyAlignment="1">
      <alignment horizontal="right" vertical="center"/>
    </xf>
    <xf numFmtId="41" fontId="6" fillId="0" borderId="20" xfId="1" quotePrefix="1" applyFont="1" applyFill="1" applyBorder="1" applyAlignment="1">
      <alignment horizontal="right" vertical="center"/>
    </xf>
    <xf numFmtId="41" fontId="9" fillId="0" borderId="21" xfId="1" quotePrefix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1" fontId="6" fillId="0" borderId="19" xfId="1" quotePrefix="1" applyFont="1" applyFill="1" applyBorder="1" applyAlignment="1">
      <alignment vertical="center"/>
    </xf>
    <xf numFmtId="41" fontId="9" fillId="0" borderId="23" xfId="1" quotePrefix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9" xfId="1" applyFont="1" applyFill="1" applyBorder="1" applyAlignment="1">
      <alignment vertical="center"/>
    </xf>
    <xf numFmtId="41" fontId="2" fillId="0" borderId="20" xfId="1" applyFont="1" applyFill="1" applyBorder="1" applyAlignment="1">
      <alignment vertical="center"/>
    </xf>
    <xf numFmtId="41" fontId="8" fillId="0" borderId="21" xfId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shrinkToFit="1"/>
    </xf>
    <xf numFmtId="41" fontId="2" fillId="0" borderId="19" xfId="1" quotePrefix="1" applyFont="1" applyFill="1" applyBorder="1" applyAlignment="1">
      <alignment horizontal="right" vertical="center"/>
    </xf>
    <xf numFmtId="41" fontId="8" fillId="0" borderId="26" xfId="1" quotePrefix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9" fillId="0" borderId="21" xfId="1" applyFont="1" applyFill="1" applyBorder="1" applyAlignment="1">
      <alignment vertical="center"/>
    </xf>
    <xf numFmtId="41" fontId="9" fillId="0" borderId="26" xfId="1" quotePrefix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1" fontId="2" fillId="0" borderId="19" xfId="1" quotePrefix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6" xfId="0" quotePrefix="1" applyNumberFormat="1" applyFont="1" applyFill="1" applyBorder="1" applyAlignment="1">
      <alignment horizontal="right" vertical="center"/>
    </xf>
    <xf numFmtId="41" fontId="9" fillId="0" borderId="26" xfId="1" applyFont="1" applyFill="1" applyBorder="1" applyAlignment="1">
      <alignment vertical="center"/>
    </xf>
    <xf numFmtId="41" fontId="8" fillId="0" borderId="0" xfId="1" applyFont="1" applyFill="1" applyBorder="1" applyAlignment="1">
      <alignment vertical="center"/>
    </xf>
    <xf numFmtId="41" fontId="2" fillId="0" borderId="19" xfId="1" applyFont="1" applyFill="1" applyBorder="1" applyAlignment="1">
      <alignment horizontal="right" vertical="center"/>
    </xf>
    <xf numFmtId="41" fontId="2" fillId="0" borderId="20" xfId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41" fontId="2" fillId="0" borderId="26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41" fontId="6" fillId="0" borderId="26" xfId="1" quotePrefix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176" fontId="6" fillId="0" borderId="16" xfId="0" quotePrefix="1" applyNumberFormat="1" applyFont="1" applyFill="1" applyBorder="1" applyAlignment="1">
      <alignment horizontal="right" vertical="center"/>
    </xf>
    <xf numFmtId="41" fontId="6" fillId="4" borderId="19" xfId="1" applyFont="1" applyFill="1" applyBorder="1" applyAlignment="1">
      <alignment vertical="center"/>
    </xf>
    <xf numFmtId="41" fontId="6" fillId="4" borderId="20" xfId="1" applyFont="1" applyFill="1" applyBorder="1" applyAlignment="1">
      <alignment vertical="center"/>
    </xf>
    <xf numFmtId="41" fontId="9" fillId="5" borderId="21" xfId="1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22" xfId="0" applyNumberFormat="1" applyFont="1" applyFill="1" applyBorder="1" applyAlignment="1">
      <alignment horizontal="right" vertical="center"/>
    </xf>
    <xf numFmtId="41" fontId="9" fillId="5" borderId="23" xfId="1" applyFont="1" applyFill="1" applyBorder="1" applyAlignment="1">
      <alignment vertical="center"/>
    </xf>
    <xf numFmtId="176" fontId="6" fillId="5" borderId="24" xfId="0" quotePrefix="1" applyNumberFormat="1" applyFont="1" applyFill="1" applyBorder="1" applyAlignment="1">
      <alignment horizontal="right" vertical="center"/>
    </xf>
    <xf numFmtId="41" fontId="8" fillId="0" borderId="23" xfId="1" quotePrefix="1" applyFont="1" applyFill="1" applyBorder="1" applyAlignment="1">
      <alignment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5" xfId="1" applyFont="1" applyFill="1" applyBorder="1" applyAlignment="1">
      <alignment vertical="center"/>
    </xf>
    <xf numFmtId="41" fontId="6" fillId="4" borderId="35" xfId="1" applyFont="1" applyFill="1" applyBorder="1" applyAlignment="1">
      <alignment vertical="center"/>
    </xf>
    <xf numFmtId="41" fontId="6" fillId="4" borderId="37" xfId="1" applyFont="1" applyFill="1" applyBorder="1" applyAlignment="1">
      <alignment vertical="center"/>
    </xf>
    <xf numFmtId="41" fontId="9" fillId="5" borderId="25" xfId="1" applyFont="1" applyFill="1" applyBorder="1" applyAlignment="1">
      <alignment vertical="center"/>
    </xf>
    <xf numFmtId="176" fontId="6" fillId="4" borderId="25" xfId="0" applyNumberFormat="1" applyFont="1" applyFill="1" applyBorder="1" applyAlignment="1">
      <alignment horizontal="right" vertical="center"/>
    </xf>
    <xf numFmtId="176" fontId="6" fillId="4" borderId="38" xfId="0" applyNumberFormat="1" applyFont="1" applyFill="1" applyBorder="1" applyAlignment="1">
      <alignment horizontal="right" vertical="center"/>
    </xf>
    <xf numFmtId="41" fontId="9" fillId="5" borderId="39" xfId="1" applyFont="1" applyFill="1" applyBorder="1" applyAlignment="1">
      <alignment vertical="center"/>
    </xf>
    <xf numFmtId="176" fontId="6" fillId="5" borderId="40" xfId="0" quotePrefix="1" applyNumberFormat="1" applyFont="1" applyFill="1" applyBorder="1" applyAlignment="1">
      <alignment horizontal="right" vertical="center"/>
    </xf>
    <xf numFmtId="41" fontId="6" fillId="6" borderId="4" xfId="1" applyFont="1" applyFill="1" applyBorder="1" applyAlignment="1">
      <alignment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6" borderId="6" xfId="0" applyNumberFormat="1" applyFont="1" applyFill="1" applyBorder="1" applyAlignment="1">
      <alignment horizontal="right" vertical="center"/>
    </xf>
    <xf numFmtId="176" fontId="6" fillId="7" borderId="4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41" fontId="9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5" xfId="1" applyNumberFormat="1" applyFont="1" applyFill="1" applyBorder="1" applyAlignment="1">
      <alignment vertical="center"/>
    </xf>
    <xf numFmtId="41" fontId="8" fillId="0" borderId="42" xfId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41" fontId="2" fillId="0" borderId="45" xfId="1" quotePrefix="1" applyFont="1" applyFill="1" applyBorder="1" applyAlignment="1">
      <alignment vertical="center"/>
    </xf>
    <xf numFmtId="41" fontId="8" fillId="0" borderId="15" xfId="1" quotePrefix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right" vertical="center"/>
    </xf>
    <xf numFmtId="41" fontId="2" fillId="0" borderId="24" xfId="1" quotePrefix="1" applyFont="1" applyFill="1" applyBorder="1" applyAlignment="1">
      <alignment vertical="center"/>
    </xf>
    <xf numFmtId="41" fontId="8" fillId="0" borderId="23" xfId="1" quotePrefix="1" applyFont="1" applyFill="1" applyBorder="1" applyAlignment="1">
      <alignment horizontal="right" vertical="center"/>
    </xf>
    <xf numFmtId="41" fontId="2" fillId="0" borderId="24" xfId="1" quotePrefix="1" applyFont="1" applyFill="1" applyBorder="1" applyAlignment="1">
      <alignment horizontal="right" vertical="center"/>
    </xf>
    <xf numFmtId="41" fontId="8" fillId="0" borderId="26" xfId="1" quotePrefix="1" applyFont="1" applyFill="1" applyBorder="1" applyAlignment="1">
      <alignment horizontal="right" vertical="center"/>
    </xf>
    <xf numFmtId="178" fontId="2" fillId="0" borderId="19" xfId="1" applyNumberFormat="1" applyFont="1" applyFill="1" applyBorder="1" applyAlignment="1">
      <alignment vertical="center"/>
    </xf>
    <xf numFmtId="177" fontId="2" fillId="0" borderId="39" xfId="1" applyNumberFormat="1" applyFont="1" applyFill="1" applyBorder="1" applyAlignment="1">
      <alignment vertical="center"/>
    </xf>
    <xf numFmtId="41" fontId="8" fillId="0" borderId="47" xfId="1" applyFont="1" applyFill="1" applyBorder="1" applyAlignment="1">
      <alignment vertical="center"/>
    </xf>
    <xf numFmtId="41" fontId="2" fillId="0" borderId="40" xfId="1" quotePrefix="1" applyFont="1" applyFill="1" applyBorder="1" applyAlignment="1">
      <alignment horizontal="right" vertical="center"/>
    </xf>
    <xf numFmtId="176" fontId="6" fillId="6" borderId="4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6" fillId="7" borderId="4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8" fillId="0" borderId="3" xfId="1" quotePrefix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8" borderId="4" xfId="1" quotePrefix="1" applyFont="1" applyFill="1" applyBorder="1" applyAlignment="1">
      <alignment vertical="center"/>
    </xf>
    <xf numFmtId="41" fontId="9" fillId="9" borderId="4" xfId="1" quotePrefix="1" applyFont="1" applyFill="1" applyBorder="1" applyAlignment="1">
      <alignment vertical="center"/>
    </xf>
    <xf numFmtId="176" fontId="6" fillId="8" borderId="4" xfId="0" quotePrefix="1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4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6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4285</v>
          </cell>
        </row>
        <row r="7">
          <cell r="D7">
            <v>74</v>
          </cell>
        </row>
        <row r="9">
          <cell r="D9">
            <v>680</v>
          </cell>
        </row>
        <row r="11">
          <cell r="D11">
            <v>523</v>
          </cell>
        </row>
        <row r="13">
          <cell r="D13">
            <v>21</v>
          </cell>
        </row>
        <row r="14">
          <cell r="D14">
            <v>1551</v>
          </cell>
        </row>
        <row r="16">
          <cell r="D16">
            <v>3</v>
          </cell>
        </row>
        <row r="19">
          <cell r="D19">
            <v>2</v>
          </cell>
        </row>
        <row r="20">
          <cell r="D20">
            <v>788</v>
          </cell>
        </row>
        <row r="21">
          <cell r="D21">
            <v>548</v>
          </cell>
        </row>
        <row r="23">
          <cell r="D23">
            <v>413</v>
          </cell>
        </row>
        <row r="24">
          <cell r="D24">
            <v>345</v>
          </cell>
        </row>
        <row r="31">
          <cell r="D31">
            <v>13632</v>
          </cell>
        </row>
        <row r="32">
          <cell r="D32">
            <v>528</v>
          </cell>
        </row>
        <row r="33">
          <cell r="D33">
            <v>1136</v>
          </cell>
        </row>
        <row r="34">
          <cell r="D34">
            <v>24257</v>
          </cell>
        </row>
        <row r="35">
          <cell r="D35">
            <v>362</v>
          </cell>
        </row>
      </sheetData>
      <sheetData sheetId="1"/>
      <sheetData sheetId="2">
        <row r="5">
          <cell r="D5">
            <v>5852</v>
          </cell>
        </row>
        <row r="7">
          <cell r="D7">
            <v>123</v>
          </cell>
        </row>
        <row r="9">
          <cell r="D9">
            <v>926</v>
          </cell>
        </row>
        <row r="11">
          <cell r="D11">
            <v>612</v>
          </cell>
        </row>
        <row r="13">
          <cell r="D13">
            <v>7</v>
          </cell>
        </row>
        <row r="14">
          <cell r="D14">
            <v>1255</v>
          </cell>
        </row>
        <row r="16">
          <cell r="D16">
            <v>2</v>
          </cell>
        </row>
        <row r="19">
          <cell r="D19">
            <v>2</v>
          </cell>
        </row>
        <row r="20">
          <cell r="D20">
            <v>1025</v>
          </cell>
        </row>
        <row r="21">
          <cell r="D21">
            <v>754</v>
          </cell>
        </row>
        <row r="23">
          <cell r="D23">
            <v>421</v>
          </cell>
        </row>
        <row r="24">
          <cell r="D24">
            <v>437</v>
          </cell>
        </row>
        <row r="31">
          <cell r="D31">
            <v>9466</v>
          </cell>
        </row>
        <row r="32">
          <cell r="D32">
            <v>1015</v>
          </cell>
        </row>
        <row r="33">
          <cell r="D33">
            <v>1356</v>
          </cell>
        </row>
        <row r="34">
          <cell r="D34">
            <v>20486</v>
          </cell>
        </row>
        <row r="35">
          <cell r="D35">
            <v>870</v>
          </cell>
        </row>
      </sheetData>
      <sheetData sheetId="3"/>
      <sheetData sheetId="4">
        <row r="5">
          <cell r="D5">
            <v>9175</v>
          </cell>
        </row>
        <row r="7">
          <cell r="D7">
            <v>155</v>
          </cell>
        </row>
        <row r="9">
          <cell r="D9">
            <v>1217</v>
          </cell>
        </row>
        <row r="11">
          <cell r="D11">
            <v>786</v>
          </cell>
        </row>
        <row r="13">
          <cell r="D13">
            <v>63</v>
          </cell>
        </row>
        <row r="14">
          <cell r="D14">
            <v>2009</v>
          </cell>
        </row>
        <row r="16">
          <cell r="D16">
            <v>0</v>
          </cell>
        </row>
        <row r="19">
          <cell r="D19">
            <v>1</v>
          </cell>
        </row>
        <row r="20">
          <cell r="D20">
            <v>1241</v>
          </cell>
        </row>
        <row r="21">
          <cell r="D21">
            <v>1002</v>
          </cell>
        </row>
        <row r="23">
          <cell r="D23">
            <v>656</v>
          </cell>
        </row>
        <row r="24">
          <cell r="D24">
            <v>563</v>
          </cell>
        </row>
        <row r="31">
          <cell r="D31">
            <v>11343</v>
          </cell>
        </row>
        <row r="32">
          <cell r="D32">
            <v>1180</v>
          </cell>
        </row>
        <row r="33">
          <cell r="D33">
            <v>1418</v>
          </cell>
        </row>
        <row r="34">
          <cell r="D34">
            <v>24206</v>
          </cell>
        </row>
        <row r="35">
          <cell r="D35">
            <v>1129</v>
          </cell>
        </row>
      </sheetData>
      <sheetData sheetId="5"/>
      <sheetData sheetId="6">
        <row r="5">
          <cell r="D5">
            <v>7273</v>
          </cell>
        </row>
        <row r="7">
          <cell r="D7">
            <v>104</v>
          </cell>
        </row>
        <row r="9">
          <cell r="D9">
            <v>853</v>
          </cell>
        </row>
        <row r="11">
          <cell r="D11">
            <v>991</v>
          </cell>
        </row>
        <row r="13">
          <cell r="D13">
            <v>1</v>
          </cell>
        </row>
        <row r="14">
          <cell r="D14">
            <v>1323</v>
          </cell>
        </row>
        <row r="16">
          <cell r="D16">
            <v>0</v>
          </cell>
        </row>
        <row r="19">
          <cell r="D19">
            <v>436</v>
          </cell>
        </row>
        <row r="20">
          <cell r="D20">
            <v>1034</v>
          </cell>
        </row>
        <row r="21">
          <cell r="D21">
            <v>1014</v>
          </cell>
        </row>
        <row r="23">
          <cell r="D23">
            <v>468</v>
          </cell>
        </row>
        <row r="24">
          <cell r="D24">
            <v>481</v>
          </cell>
        </row>
        <row r="31">
          <cell r="D31">
            <v>10015</v>
          </cell>
        </row>
        <row r="32">
          <cell r="D32">
            <v>757</v>
          </cell>
        </row>
        <row r="33">
          <cell r="D33">
            <v>1806</v>
          </cell>
        </row>
        <row r="34">
          <cell r="D34">
            <v>22909</v>
          </cell>
        </row>
        <row r="35">
          <cell r="D35">
            <v>1115</v>
          </cell>
        </row>
      </sheetData>
      <sheetData sheetId="7"/>
      <sheetData sheetId="8">
        <row r="5">
          <cell r="D5">
            <v>8543</v>
          </cell>
        </row>
        <row r="7">
          <cell r="D7">
            <v>122</v>
          </cell>
        </row>
        <row r="9">
          <cell r="D9">
            <v>865</v>
          </cell>
        </row>
        <row r="11">
          <cell r="D11">
            <v>3340</v>
          </cell>
        </row>
        <row r="13">
          <cell r="D13">
            <v>0</v>
          </cell>
        </row>
        <row r="14">
          <cell r="D14">
            <v>861</v>
          </cell>
        </row>
        <row r="16">
          <cell r="D16">
            <v>2</v>
          </cell>
        </row>
        <row r="19">
          <cell r="D19">
            <v>408</v>
          </cell>
        </row>
        <row r="20">
          <cell r="D20">
            <v>1194</v>
          </cell>
        </row>
        <row r="21">
          <cell r="D21">
            <v>950</v>
          </cell>
        </row>
        <row r="23">
          <cell r="D23">
            <v>468</v>
          </cell>
        </row>
        <row r="24">
          <cell r="D24">
            <v>426</v>
          </cell>
        </row>
        <row r="31">
          <cell r="D31">
            <v>9837</v>
          </cell>
        </row>
        <row r="32">
          <cell r="D32">
            <v>849</v>
          </cell>
        </row>
        <row r="33">
          <cell r="D33">
            <v>1003</v>
          </cell>
        </row>
        <row r="34">
          <cell r="D34">
            <v>22739</v>
          </cell>
        </row>
        <row r="35">
          <cell r="D35">
            <v>300</v>
          </cell>
        </row>
      </sheetData>
      <sheetData sheetId="9"/>
      <sheetData sheetId="10">
        <row r="5">
          <cell r="D5">
            <v>5648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tabSelected="1" zoomScale="80" zoomScaleNormal="80" workbookViewId="0">
      <selection activeCell="A2" sqref="A2:H2"/>
    </sheetView>
  </sheetViews>
  <sheetFormatPr defaultRowHeight="15.75" customHeight="1"/>
  <cols>
    <col min="1" max="1" width="3.21875" style="1" customWidth="1"/>
    <col min="2" max="2" width="5.6640625" style="1" customWidth="1"/>
    <col min="3" max="3" width="17.44140625" style="1" customWidth="1"/>
    <col min="4" max="4" width="10.21875" style="1" customWidth="1"/>
    <col min="5" max="5" width="9.5546875" style="1" customWidth="1"/>
    <col min="6" max="6" width="10.44140625" style="1" bestFit="1" customWidth="1"/>
    <col min="7" max="7" width="11.33203125" style="1" customWidth="1"/>
    <col min="8" max="8" width="11.77734375" style="1" customWidth="1"/>
    <col min="9" max="9" width="5.109375" style="1" customWidth="1"/>
    <col min="10" max="10" width="3.21875" style="2" customWidth="1"/>
    <col min="11" max="11" width="6.44140625" style="2" customWidth="1"/>
    <col min="12" max="12" width="14.44140625" style="2" customWidth="1"/>
    <col min="13" max="13" width="11.88671875" style="2" customWidth="1"/>
    <col min="14" max="14" width="11.109375" style="2" customWidth="1"/>
    <col min="15" max="15" width="12.44140625" style="2" customWidth="1"/>
    <col min="16" max="22" width="8" style="1" customWidth="1"/>
    <col min="23" max="16384" width="8.88671875" style="1"/>
  </cols>
  <sheetData>
    <row r="1" spans="1:19" ht="5.25" customHeight="1"/>
    <row r="2" spans="1:19" ht="26.1" customHeight="1">
      <c r="A2" s="180" t="s">
        <v>0</v>
      </c>
      <c r="B2" s="180"/>
      <c r="C2" s="180"/>
      <c r="D2" s="180"/>
      <c r="E2" s="180"/>
      <c r="F2" s="180"/>
      <c r="G2" s="180"/>
      <c r="H2" s="180"/>
      <c r="J2" s="180" t="s">
        <v>1</v>
      </c>
      <c r="K2" s="180"/>
      <c r="L2" s="180"/>
      <c r="M2" s="180"/>
      <c r="N2" s="180"/>
      <c r="O2" s="180"/>
    </row>
    <row r="3" spans="1:19" ht="21" customHeight="1" thickBot="1">
      <c r="A3" s="181" t="s">
        <v>2</v>
      </c>
      <c r="B3" s="181"/>
      <c r="C3" s="181"/>
      <c r="D3" s="181"/>
      <c r="E3" s="181"/>
      <c r="F3" s="181"/>
      <c r="G3" s="181"/>
      <c r="H3" s="181"/>
      <c r="J3" s="181" t="s">
        <v>3</v>
      </c>
      <c r="K3" s="181"/>
      <c r="L3" s="181"/>
      <c r="M3" s="181"/>
      <c r="N3" s="181"/>
      <c r="O3" s="181"/>
    </row>
    <row r="4" spans="1:19" s="6" customFormat="1" ht="21" customHeight="1" thickBot="1">
      <c r="A4" s="182" t="s">
        <v>4</v>
      </c>
      <c r="B4" s="183"/>
      <c r="C4" s="183"/>
      <c r="D4" s="3" t="s">
        <v>5</v>
      </c>
      <c r="E4" s="4" t="s">
        <v>6</v>
      </c>
      <c r="F4" s="3" t="s">
        <v>7</v>
      </c>
      <c r="G4" s="5" t="s">
        <v>8</v>
      </c>
      <c r="H4" s="5" t="s">
        <v>9</v>
      </c>
      <c r="J4" s="182" t="s">
        <v>4</v>
      </c>
      <c r="K4" s="183"/>
      <c r="L4" s="184"/>
      <c r="M4" s="3" t="s">
        <v>10</v>
      </c>
      <c r="N4" s="3" t="s">
        <v>11</v>
      </c>
      <c r="O4" s="5" t="s">
        <v>12</v>
      </c>
    </row>
    <row r="5" spans="1:19" s="14" customFormat="1" ht="21" customHeight="1">
      <c r="A5" s="153" t="s">
        <v>13</v>
      </c>
      <c r="B5" s="7" t="s">
        <v>14</v>
      </c>
      <c r="C5" s="8" t="s">
        <v>15</v>
      </c>
      <c r="D5" s="9">
        <v>5648</v>
      </c>
      <c r="E5" s="10">
        <v>8543</v>
      </c>
      <c r="F5" s="11">
        <v>4437</v>
      </c>
      <c r="G5" s="12">
        <f t="shared" ref="G5:G22" si="0">(D5-E5)/E5</f>
        <v>-0.33887393187404891</v>
      </c>
      <c r="H5" s="13">
        <f t="shared" ref="H5:H13" si="1">(D5-F5)/F5</f>
        <v>0.27293216137029525</v>
      </c>
      <c r="J5" s="153" t="s">
        <v>16</v>
      </c>
      <c r="K5" s="7" t="s">
        <v>17</v>
      </c>
      <c r="L5" s="15" t="s">
        <v>18</v>
      </c>
      <c r="M5" s="16">
        <f>'[1]1월'!D5+'[1]2월'!D5+'[1]3월'!D5+'[1]4월'!D5+'[1]5월'!D5+'6월'!D5</f>
        <v>40776</v>
      </c>
      <c r="N5" s="17">
        <v>25995</v>
      </c>
      <c r="O5" s="18">
        <f>(M5-N5)/N5</f>
        <v>0.56860934795152918</v>
      </c>
    </row>
    <row r="6" spans="1:19" s="14" customFormat="1" ht="21" customHeight="1">
      <c r="A6" s="154"/>
      <c r="B6" s="8"/>
      <c r="C6" s="19" t="s">
        <v>19</v>
      </c>
      <c r="D6" s="20">
        <f>SUM(D5)</f>
        <v>5648</v>
      </c>
      <c r="E6" s="21">
        <v>8543</v>
      </c>
      <c r="F6" s="22">
        <v>4437</v>
      </c>
      <c r="G6" s="23">
        <f t="shared" si="0"/>
        <v>-0.33887393187404891</v>
      </c>
      <c r="H6" s="24">
        <f t="shared" si="1"/>
        <v>0.27293216137029525</v>
      </c>
      <c r="J6" s="154"/>
      <c r="K6" s="8"/>
      <c r="L6" s="25" t="s">
        <v>19</v>
      </c>
      <c r="M6" s="26">
        <f>SUM(M5)</f>
        <v>40776</v>
      </c>
      <c r="N6" s="27">
        <v>25995</v>
      </c>
      <c r="O6" s="28">
        <f t="shared" ref="O6:O26" si="2">(M6-N6)/N6</f>
        <v>0.56860934795152918</v>
      </c>
      <c r="Q6" s="29"/>
      <c r="R6" s="29"/>
      <c r="S6" s="29"/>
    </row>
    <row r="7" spans="1:19" s="14" customFormat="1" ht="21" customHeight="1">
      <c r="A7" s="154"/>
      <c r="B7" s="30" t="s">
        <v>20</v>
      </c>
      <c r="C7" s="31" t="s">
        <v>21</v>
      </c>
      <c r="D7" s="32">
        <v>98</v>
      </c>
      <c r="E7" s="33">
        <v>122</v>
      </c>
      <c r="F7" s="34">
        <v>213</v>
      </c>
      <c r="G7" s="35">
        <f t="shared" si="0"/>
        <v>-0.19672131147540983</v>
      </c>
      <c r="H7" s="36">
        <f t="shared" si="1"/>
        <v>-0.539906103286385</v>
      </c>
      <c r="J7" s="154"/>
      <c r="K7" s="30" t="s">
        <v>22</v>
      </c>
      <c r="L7" s="37" t="s">
        <v>21</v>
      </c>
      <c r="M7" s="38">
        <f>'[1]1월'!D7+'[1]2월'!D7+'[1]3월'!D7+'[1]4월'!D7+'[1]5월'!D7+'6월'!D7</f>
        <v>676</v>
      </c>
      <c r="N7" s="39">
        <v>1350</v>
      </c>
      <c r="O7" s="18">
        <f t="shared" si="2"/>
        <v>-0.49925925925925924</v>
      </c>
      <c r="Q7" s="29"/>
      <c r="R7" s="40"/>
      <c r="S7" s="29"/>
    </row>
    <row r="8" spans="1:19" s="14" customFormat="1" ht="21" customHeight="1">
      <c r="A8" s="154"/>
      <c r="B8" s="8"/>
      <c r="C8" s="19" t="s">
        <v>19</v>
      </c>
      <c r="D8" s="20">
        <f>SUM(D7)</f>
        <v>98</v>
      </c>
      <c r="E8" s="21">
        <v>122</v>
      </c>
      <c r="F8" s="41">
        <v>213</v>
      </c>
      <c r="G8" s="23">
        <f t="shared" si="0"/>
        <v>-0.19672131147540983</v>
      </c>
      <c r="H8" s="24">
        <f t="shared" si="1"/>
        <v>-0.539906103286385</v>
      </c>
      <c r="J8" s="154"/>
      <c r="K8" s="8"/>
      <c r="L8" s="25" t="s">
        <v>19</v>
      </c>
      <c r="M8" s="26">
        <f>SUM(M7)</f>
        <v>676</v>
      </c>
      <c r="N8" s="42">
        <v>1350</v>
      </c>
      <c r="O8" s="43">
        <f t="shared" si="2"/>
        <v>-0.49925925925925924</v>
      </c>
      <c r="Q8" s="29"/>
      <c r="R8" s="44"/>
      <c r="S8" s="29"/>
    </row>
    <row r="9" spans="1:19" s="14" customFormat="1" ht="21" customHeight="1">
      <c r="A9" s="154"/>
      <c r="B9" s="45" t="s">
        <v>23</v>
      </c>
      <c r="C9" s="46" t="s">
        <v>24</v>
      </c>
      <c r="D9" s="32">
        <v>930</v>
      </c>
      <c r="E9" s="33">
        <v>865</v>
      </c>
      <c r="F9" s="34">
        <v>1599</v>
      </c>
      <c r="G9" s="35">
        <f t="shared" si="0"/>
        <v>7.5144508670520235E-2</v>
      </c>
      <c r="H9" s="36">
        <f t="shared" si="1"/>
        <v>-0.41838649155722324</v>
      </c>
      <c r="J9" s="154"/>
      <c r="K9" s="45" t="s">
        <v>25</v>
      </c>
      <c r="L9" s="47" t="s">
        <v>24</v>
      </c>
      <c r="M9" s="48">
        <f>'[1]1월'!D9+'[1]2월'!D9+'[1]3월'!D9+'[1]4월'!D9+'[1]5월'!D9+'6월'!D9</f>
        <v>5471</v>
      </c>
      <c r="N9" s="39">
        <v>8808</v>
      </c>
      <c r="O9" s="49">
        <f t="shared" si="2"/>
        <v>-0.37886012715712986</v>
      </c>
      <c r="Q9" s="29"/>
      <c r="R9" s="44"/>
      <c r="S9" s="29"/>
    </row>
    <row r="10" spans="1:19" s="14" customFormat="1" ht="21" customHeight="1">
      <c r="A10" s="154"/>
      <c r="B10" s="50"/>
      <c r="C10" s="19" t="s">
        <v>19</v>
      </c>
      <c r="D10" s="20">
        <f>SUM(D9)</f>
        <v>930</v>
      </c>
      <c r="E10" s="21">
        <v>865</v>
      </c>
      <c r="F10" s="41">
        <v>1599</v>
      </c>
      <c r="G10" s="23">
        <f t="shared" si="0"/>
        <v>7.5144508670520235E-2</v>
      </c>
      <c r="H10" s="24">
        <f t="shared" si="1"/>
        <v>-0.41838649155722324</v>
      </c>
      <c r="J10" s="154"/>
      <c r="K10" s="50"/>
      <c r="L10" s="25" t="s">
        <v>19</v>
      </c>
      <c r="M10" s="26">
        <f>SUM(M9)</f>
        <v>5471</v>
      </c>
      <c r="N10" s="42">
        <v>8808</v>
      </c>
      <c r="O10" s="43">
        <f t="shared" si="2"/>
        <v>-0.37886012715712986</v>
      </c>
      <c r="Q10" s="29"/>
      <c r="R10" s="44"/>
      <c r="S10" s="29"/>
    </row>
    <row r="11" spans="1:19" s="14" customFormat="1" ht="21" customHeight="1">
      <c r="A11" s="154"/>
      <c r="B11" s="51" t="s">
        <v>26</v>
      </c>
      <c r="C11" s="46" t="s">
        <v>27</v>
      </c>
      <c r="D11" s="32">
        <v>6310</v>
      </c>
      <c r="E11" s="33">
        <v>3340</v>
      </c>
      <c r="F11" s="34">
        <v>1371</v>
      </c>
      <c r="G11" s="52">
        <f t="shared" si="0"/>
        <v>0.8892215568862275</v>
      </c>
      <c r="H11" s="36">
        <f t="shared" si="1"/>
        <v>3.6024799416484319</v>
      </c>
      <c r="J11" s="154"/>
      <c r="K11" s="51" t="s">
        <v>28</v>
      </c>
      <c r="L11" s="53" t="s">
        <v>27</v>
      </c>
      <c r="M11" s="48">
        <f>'[1]1월'!D11+'[1]2월'!D11+'[1]3월'!D11+'[1]4월'!D11+'[1]5월'!D11+'6월'!D11</f>
        <v>12562</v>
      </c>
      <c r="N11" s="39">
        <v>7930</v>
      </c>
      <c r="O11" s="54">
        <f t="shared" si="2"/>
        <v>0.58411097099621689</v>
      </c>
      <c r="Q11" s="29"/>
      <c r="R11" s="44"/>
      <c r="S11" s="29"/>
    </row>
    <row r="12" spans="1:19" s="14" customFormat="1" ht="21" customHeight="1">
      <c r="A12" s="154"/>
      <c r="B12" s="8"/>
      <c r="C12" s="19" t="s">
        <v>19</v>
      </c>
      <c r="D12" s="20">
        <f>SUM(D11)</f>
        <v>6310</v>
      </c>
      <c r="E12" s="21">
        <v>3340</v>
      </c>
      <c r="F12" s="41">
        <v>1371</v>
      </c>
      <c r="G12" s="23">
        <f t="shared" si="0"/>
        <v>0.8892215568862275</v>
      </c>
      <c r="H12" s="24">
        <f t="shared" si="1"/>
        <v>3.6024799416484319</v>
      </c>
      <c r="J12" s="154"/>
      <c r="K12" s="8"/>
      <c r="L12" s="25" t="s">
        <v>19</v>
      </c>
      <c r="M12" s="26">
        <f>SUM(M11)</f>
        <v>12562</v>
      </c>
      <c r="N12" s="55">
        <v>7930</v>
      </c>
      <c r="O12" s="43">
        <f t="shared" si="2"/>
        <v>0.58411097099621689</v>
      </c>
      <c r="Q12" s="29"/>
      <c r="R12" s="56"/>
      <c r="S12" s="29"/>
    </row>
    <row r="13" spans="1:19" s="14" customFormat="1" ht="21" customHeight="1">
      <c r="A13" s="154"/>
      <c r="B13" s="177" t="s">
        <v>29</v>
      </c>
      <c r="C13" s="46" t="s">
        <v>30</v>
      </c>
      <c r="D13" s="57">
        <v>7</v>
      </c>
      <c r="E13" s="58">
        <v>0</v>
      </c>
      <c r="F13" s="34">
        <v>256</v>
      </c>
      <c r="G13" s="35" t="s">
        <v>31</v>
      </c>
      <c r="H13" s="36">
        <f t="shared" si="1"/>
        <v>-0.97265625</v>
      </c>
      <c r="J13" s="154"/>
      <c r="K13" s="51" t="s">
        <v>29</v>
      </c>
      <c r="L13" s="47" t="s">
        <v>30</v>
      </c>
      <c r="M13" s="48">
        <f>'[1]1월'!D13+'[1]2월'!D13+'[1]3월'!D13+'[1]4월'!D13+'[1]5월'!D13+'6월'!D13</f>
        <v>99</v>
      </c>
      <c r="N13" s="39">
        <v>1954</v>
      </c>
      <c r="O13" s="54">
        <f t="shared" si="2"/>
        <v>-0.94933469805527126</v>
      </c>
      <c r="Q13" s="29"/>
      <c r="R13" s="29"/>
      <c r="S13" s="29"/>
    </row>
    <row r="14" spans="1:19" s="14" customFormat="1" ht="21" customHeight="1">
      <c r="A14" s="154"/>
      <c r="B14" s="178"/>
      <c r="C14" s="46" t="s">
        <v>32</v>
      </c>
      <c r="D14" s="32">
        <v>1129</v>
      </c>
      <c r="E14" s="33">
        <v>861</v>
      </c>
      <c r="F14" s="41">
        <v>0</v>
      </c>
      <c r="G14" s="35">
        <f t="shared" si="0"/>
        <v>0.31126596980255516</v>
      </c>
      <c r="H14" s="59" t="s">
        <v>31</v>
      </c>
      <c r="J14" s="154"/>
      <c r="K14" s="60"/>
      <c r="L14" s="47" t="s">
        <v>32</v>
      </c>
      <c r="M14" s="48">
        <f>'[1]1월'!D14+'[1]2월'!D14+'[1]3월'!D14+'[1]4월'!D14+'[1]5월'!D14+'6월'!D14</f>
        <v>8128</v>
      </c>
      <c r="N14" s="61" t="s">
        <v>31</v>
      </c>
      <c r="O14" s="54" t="s">
        <v>31</v>
      </c>
      <c r="Q14" s="29"/>
      <c r="R14" s="29"/>
      <c r="S14" s="29"/>
    </row>
    <row r="15" spans="1:19" s="14" customFormat="1" ht="21.75" customHeight="1">
      <c r="A15" s="154"/>
      <c r="B15" s="8"/>
      <c r="C15" s="19" t="s">
        <v>33</v>
      </c>
      <c r="D15" s="20">
        <f>SUM(D13:D14)</f>
        <v>1136</v>
      </c>
      <c r="E15" s="21">
        <v>861</v>
      </c>
      <c r="F15" s="62">
        <v>256</v>
      </c>
      <c r="G15" s="23">
        <f t="shared" si="0"/>
        <v>0.31939605110336816</v>
      </c>
      <c r="H15" s="24">
        <f>(D15-F15)/F15</f>
        <v>3.4375</v>
      </c>
      <c r="J15" s="154"/>
      <c r="K15" s="60"/>
      <c r="L15" s="25" t="s">
        <v>19</v>
      </c>
      <c r="M15" s="26">
        <f>SUM(M13:M14)</f>
        <v>8227</v>
      </c>
      <c r="N15" s="63">
        <v>1954</v>
      </c>
      <c r="O15" s="43">
        <f t="shared" si="2"/>
        <v>3.2103377686796315</v>
      </c>
    </row>
    <row r="16" spans="1:19" s="14" customFormat="1" ht="21" customHeight="1">
      <c r="A16" s="154"/>
      <c r="B16" s="64" t="s">
        <v>34</v>
      </c>
      <c r="C16" s="46" t="s">
        <v>35</v>
      </c>
      <c r="D16" s="57">
        <v>0</v>
      </c>
      <c r="E16" s="58">
        <v>2</v>
      </c>
      <c r="F16" s="34">
        <v>10</v>
      </c>
      <c r="G16" s="35" t="s">
        <v>31</v>
      </c>
      <c r="H16" s="36" t="s">
        <v>31</v>
      </c>
      <c r="J16" s="154"/>
      <c r="K16" s="30" t="s">
        <v>34</v>
      </c>
      <c r="L16" s="53" t="s">
        <v>35</v>
      </c>
      <c r="M16" s="48">
        <f>'[1]1월'!D16+'[1]2월'!D16+'[1]3월'!D16+'[1]4월'!D16+'[1]5월'!D16+'6월'!D16</f>
        <v>7</v>
      </c>
      <c r="N16" s="39">
        <v>27</v>
      </c>
      <c r="O16" s="54">
        <f t="shared" si="2"/>
        <v>-0.7407407407407407</v>
      </c>
    </row>
    <row r="17" spans="1:21" s="14" customFormat="1" ht="21" customHeight="1">
      <c r="A17" s="154"/>
      <c r="B17" s="8"/>
      <c r="C17" s="19" t="s">
        <v>19</v>
      </c>
      <c r="D17" s="20">
        <f>SUM(D16)</f>
        <v>0</v>
      </c>
      <c r="E17" s="21">
        <v>2</v>
      </c>
      <c r="F17" s="41">
        <v>10</v>
      </c>
      <c r="G17" s="35" t="s">
        <v>31</v>
      </c>
      <c r="H17" s="24" t="s">
        <v>31</v>
      </c>
      <c r="J17" s="154"/>
      <c r="K17" s="8"/>
      <c r="L17" s="25" t="s">
        <v>19</v>
      </c>
      <c r="M17" s="26">
        <f>SUM(M16)</f>
        <v>7</v>
      </c>
      <c r="N17" s="55">
        <v>27</v>
      </c>
      <c r="O17" s="65">
        <f t="shared" si="2"/>
        <v>-0.7407407407407407</v>
      </c>
    </row>
    <row r="18" spans="1:21" s="14" customFormat="1" ht="21" customHeight="1">
      <c r="A18" s="164" t="s">
        <v>36</v>
      </c>
      <c r="B18" s="173"/>
      <c r="C18" s="173"/>
      <c r="D18" s="66">
        <f>SUM(D17,D15,D12,D10,D8,D6)</f>
        <v>14122</v>
      </c>
      <c r="E18" s="67">
        <v>13733</v>
      </c>
      <c r="F18" s="68">
        <v>7886</v>
      </c>
      <c r="G18" s="69">
        <f t="shared" si="0"/>
        <v>2.8325930241025268E-2</v>
      </c>
      <c r="H18" s="70">
        <f t="shared" ref="H18:H26" si="3">(D18-F18)/F18</f>
        <v>0.79076845041846311</v>
      </c>
      <c r="J18" s="164" t="s">
        <v>36</v>
      </c>
      <c r="K18" s="165"/>
      <c r="L18" s="166"/>
      <c r="M18" s="66">
        <f>SUM(M17,M15,M12,M10,M8,M6)</f>
        <v>67719</v>
      </c>
      <c r="N18" s="71">
        <v>46064</v>
      </c>
      <c r="O18" s="72">
        <f t="shared" si="2"/>
        <v>0.47010680791941645</v>
      </c>
    </row>
    <row r="19" spans="1:21" s="14" customFormat="1" ht="21" customHeight="1">
      <c r="A19" s="179" t="s">
        <v>37</v>
      </c>
      <c r="B19" s="170" t="s">
        <v>38</v>
      </c>
      <c r="C19" s="172"/>
      <c r="D19" s="57">
        <v>424</v>
      </c>
      <c r="E19" s="58">
        <v>408</v>
      </c>
      <c r="F19" s="34">
        <v>602</v>
      </c>
      <c r="G19" s="35">
        <f t="shared" si="0"/>
        <v>3.9215686274509803E-2</v>
      </c>
      <c r="H19" s="36">
        <f t="shared" si="3"/>
        <v>-0.29568106312292358</v>
      </c>
      <c r="J19" s="179" t="s">
        <v>39</v>
      </c>
      <c r="K19" s="170" t="s">
        <v>38</v>
      </c>
      <c r="L19" s="171"/>
      <c r="M19" s="48">
        <f>'[1]1월'!D19+'[1]2월'!D19+'[1]3월'!D19+'[1]4월'!D19+'[1]5월'!D19+'6월'!D19</f>
        <v>1273</v>
      </c>
      <c r="N19" s="73">
        <v>4579</v>
      </c>
      <c r="O19" s="74">
        <f t="shared" si="2"/>
        <v>-0.72199170124481327</v>
      </c>
    </row>
    <row r="20" spans="1:21" s="14" customFormat="1" ht="21" customHeight="1">
      <c r="A20" s="154"/>
      <c r="B20" s="170" t="s">
        <v>40</v>
      </c>
      <c r="C20" s="172"/>
      <c r="D20" s="32">
        <v>1544</v>
      </c>
      <c r="E20" s="33">
        <v>1194</v>
      </c>
      <c r="F20" s="34">
        <v>1816</v>
      </c>
      <c r="G20" s="35">
        <f t="shared" si="0"/>
        <v>0.29313232830820768</v>
      </c>
      <c r="H20" s="36">
        <f t="shared" si="3"/>
        <v>-0.14977973568281938</v>
      </c>
      <c r="J20" s="154"/>
      <c r="K20" s="170" t="s">
        <v>40</v>
      </c>
      <c r="L20" s="171"/>
      <c r="M20" s="48">
        <f>'[1]1월'!D20+'[1]2월'!D20+'[1]3월'!D20+'[1]4월'!D20+'[1]5월'!D20+'6월'!D20</f>
        <v>6826</v>
      </c>
      <c r="N20" s="73">
        <v>9035</v>
      </c>
      <c r="O20" s="74">
        <f t="shared" si="2"/>
        <v>-0.24449363586054235</v>
      </c>
    </row>
    <row r="21" spans="1:21" s="14" customFormat="1" ht="21" customHeight="1">
      <c r="A21" s="154"/>
      <c r="B21" s="170" t="s">
        <v>41</v>
      </c>
      <c r="C21" s="172"/>
      <c r="D21" s="32">
        <v>1086</v>
      </c>
      <c r="E21" s="33">
        <v>950</v>
      </c>
      <c r="F21" s="34">
        <v>957</v>
      </c>
      <c r="G21" s="35">
        <f t="shared" si="0"/>
        <v>0.1431578947368421</v>
      </c>
      <c r="H21" s="36">
        <f t="shared" si="3"/>
        <v>0.13479623824451412</v>
      </c>
      <c r="J21" s="154"/>
      <c r="K21" s="170" t="s">
        <v>41</v>
      </c>
      <c r="L21" s="171"/>
      <c r="M21" s="48">
        <f>'[1]1월'!D21+'[1]2월'!D21+'[1]3월'!D21+'[1]4월'!D21+'[1]5월'!D21+'6월'!D21</f>
        <v>5354</v>
      </c>
      <c r="N21" s="75">
        <v>5307</v>
      </c>
      <c r="O21" s="74">
        <f t="shared" si="2"/>
        <v>8.8562276238929715E-3</v>
      </c>
    </row>
    <row r="22" spans="1:21" s="76" customFormat="1" ht="21" customHeight="1">
      <c r="A22" s="164" t="s">
        <v>42</v>
      </c>
      <c r="B22" s="173"/>
      <c r="C22" s="173"/>
      <c r="D22" s="66">
        <f>SUM(D19:D21)</f>
        <v>3054</v>
      </c>
      <c r="E22" s="67">
        <v>2552</v>
      </c>
      <c r="F22" s="68">
        <v>3375</v>
      </c>
      <c r="G22" s="69">
        <f t="shared" si="0"/>
        <v>0.19670846394984326</v>
      </c>
      <c r="H22" s="70">
        <f t="shared" si="3"/>
        <v>-9.5111111111111105E-2</v>
      </c>
      <c r="J22" s="164" t="s">
        <v>42</v>
      </c>
      <c r="K22" s="165"/>
      <c r="L22" s="166"/>
      <c r="M22" s="66">
        <f>SUM(M19:M21)</f>
        <v>13453</v>
      </c>
      <c r="N22" s="71">
        <v>18921</v>
      </c>
      <c r="O22" s="72">
        <f t="shared" si="2"/>
        <v>-0.28899106812536335</v>
      </c>
      <c r="Q22" s="77"/>
    </row>
    <row r="23" spans="1:21" s="14" customFormat="1" ht="21" customHeight="1">
      <c r="A23" s="174" t="s">
        <v>43</v>
      </c>
      <c r="B23" s="175" t="s">
        <v>44</v>
      </c>
      <c r="C23" s="176"/>
      <c r="D23" s="78">
        <v>485</v>
      </c>
      <c r="E23" s="33">
        <v>468</v>
      </c>
      <c r="F23" s="34">
        <v>488</v>
      </c>
      <c r="G23" s="35">
        <f>(D23-E23)/E23</f>
        <v>3.6324786324786328E-2</v>
      </c>
      <c r="H23" s="36">
        <f t="shared" si="3"/>
        <v>-6.1475409836065573E-3</v>
      </c>
      <c r="J23" s="174" t="s">
        <v>43</v>
      </c>
      <c r="K23" s="170" t="s">
        <v>45</v>
      </c>
      <c r="L23" s="171"/>
      <c r="M23" s="48">
        <f>'[1]1월'!D23+'[1]2월'!D23+'[1]3월'!D23+'[1]4월'!D23+'[1]5월'!D23+'6월'!D23</f>
        <v>2911</v>
      </c>
      <c r="N23" s="73">
        <v>3334</v>
      </c>
      <c r="O23" s="36">
        <f t="shared" si="2"/>
        <v>-0.12687462507498501</v>
      </c>
      <c r="R23" s="14" t="s">
        <v>46</v>
      </c>
    </row>
    <row r="24" spans="1:21" s="14" customFormat="1" ht="21" customHeight="1">
      <c r="A24" s="154"/>
      <c r="B24" s="170" t="s">
        <v>47</v>
      </c>
      <c r="C24" s="172"/>
      <c r="D24" s="32">
        <v>397</v>
      </c>
      <c r="E24" s="33">
        <v>426</v>
      </c>
      <c r="F24" s="34">
        <v>484</v>
      </c>
      <c r="G24" s="35">
        <f>(D24-E24)/E24</f>
        <v>-6.8075117370892016E-2</v>
      </c>
      <c r="H24" s="36">
        <f t="shared" si="3"/>
        <v>-0.17975206611570249</v>
      </c>
      <c r="J24" s="154"/>
      <c r="K24" s="160" t="s">
        <v>48</v>
      </c>
      <c r="L24" s="161"/>
      <c r="M24" s="48">
        <f>'[1]1월'!D24+'[1]2월'!D24+'[1]3월'!D24+'[1]4월'!D24+'[1]5월'!D24+'6월'!D24</f>
        <v>2649</v>
      </c>
      <c r="N24" s="75">
        <v>3038</v>
      </c>
      <c r="O24" s="36">
        <f t="shared" si="2"/>
        <v>-0.12804476629361422</v>
      </c>
    </row>
    <row r="25" spans="1:21" s="14" customFormat="1" ht="21" customHeight="1" thickBot="1">
      <c r="A25" s="162" t="s">
        <v>49</v>
      </c>
      <c r="B25" s="163"/>
      <c r="C25" s="163"/>
      <c r="D25" s="79">
        <f>SUM(D23:D24)</f>
        <v>882</v>
      </c>
      <c r="E25" s="80">
        <v>894</v>
      </c>
      <c r="F25" s="81">
        <v>972</v>
      </c>
      <c r="G25" s="82">
        <f>(D25-E25)/E25</f>
        <v>-1.3422818791946308E-2</v>
      </c>
      <c r="H25" s="83">
        <f t="shared" si="3"/>
        <v>-9.2592592592592587E-2</v>
      </c>
      <c r="J25" s="164" t="s">
        <v>49</v>
      </c>
      <c r="K25" s="165"/>
      <c r="L25" s="166"/>
      <c r="M25" s="79">
        <f>SUM(M23:M24)</f>
        <v>5560</v>
      </c>
      <c r="N25" s="84">
        <v>6372</v>
      </c>
      <c r="O25" s="85">
        <f t="shared" si="2"/>
        <v>-0.12743251726302574</v>
      </c>
    </row>
    <row r="26" spans="1:21" s="76" customFormat="1" ht="21" customHeight="1" thickBot="1">
      <c r="A26" s="146" t="s">
        <v>50</v>
      </c>
      <c r="B26" s="147"/>
      <c r="C26" s="147"/>
      <c r="D26" s="86">
        <f>SUM(D25,D22,D18)</f>
        <v>18058</v>
      </c>
      <c r="E26" s="86">
        <v>17179</v>
      </c>
      <c r="F26" s="86">
        <v>12233</v>
      </c>
      <c r="G26" s="87">
        <f>(D26-E26)/E26</f>
        <v>5.1167122649746787E-2</v>
      </c>
      <c r="H26" s="88">
        <f t="shared" si="3"/>
        <v>0.47617101283413715</v>
      </c>
      <c r="J26" s="146" t="s">
        <v>50</v>
      </c>
      <c r="K26" s="147"/>
      <c r="L26" s="167"/>
      <c r="M26" s="86">
        <f>SUM(M25,M22,M18,1,46)</f>
        <v>86779</v>
      </c>
      <c r="N26" s="86">
        <v>71357</v>
      </c>
      <c r="O26" s="89">
        <f t="shared" si="2"/>
        <v>0.21612455680591952</v>
      </c>
    </row>
    <row r="27" spans="1:21" s="94" customFormat="1" ht="18.75" customHeight="1">
      <c r="A27" s="168"/>
      <c r="B27" s="143"/>
      <c r="C27" s="143"/>
      <c r="D27" s="169"/>
      <c r="E27" s="90"/>
      <c r="F27" s="91"/>
      <c r="G27" s="92"/>
      <c r="H27" s="93"/>
      <c r="J27" s="168" t="s">
        <v>51</v>
      </c>
      <c r="K27" s="143"/>
      <c r="L27" s="143"/>
      <c r="M27" s="143"/>
      <c r="N27" s="90"/>
      <c r="O27" s="92"/>
    </row>
    <row r="28" spans="1:21" s="94" customFormat="1" ht="11.25" customHeight="1">
      <c r="A28" s="95"/>
      <c r="B28" s="95"/>
      <c r="C28" s="95"/>
      <c r="D28" s="95"/>
      <c r="E28" s="90"/>
      <c r="F28" s="90"/>
      <c r="G28" s="92"/>
      <c r="H28" s="93"/>
      <c r="J28" s="95"/>
      <c r="K28" s="95"/>
      <c r="L28" s="95"/>
      <c r="M28" s="95"/>
      <c r="N28" s="90"/>
      <c r="O28" s="92"/>
    </row>
    <row r="29" spans="1:21" s="94" customFormat="1" ht="6" customHeight="1">
      <c r="A29" s="95"/>
      <c r="B29" s="95"/>
      <c r="C29" s="95"/>
      <c r="D29" s="95"/>
      <c r="E29" s="90"/>
      <c r="F29" s="90"/>
      <c r="G29" s="92"/>
      <c r="H29" s="93"/>
      <c r="J29" s="95"/>
      <c r="K29" s="95"/>
      <c r="L29" s="95"/>
      <c r="M29" s="95"/>
      <c r="N29" s="90"/>
      <c r="O29" s="92"/>
    </row>
    <row r="30" spans="1:21" s="14" customFormat="1" ht="21" customHeight="1" thickBot="1">
      <c r="A30" s="96" t="s">
        <v>52</v>
      </c>
      <c r="B30" s="97"/>
      <c r="C30" s="97"/>
      <c r="D30" s="44"/>
      <c r="E30" s="44"/>
      <c r="F30" s="44"/>
      <c r="G30" s="93"/>
      <c r="H30" s="93"/>
      <c r="J30" s="96" t="s">
        <v>52</v>
      </c>
      <c r="K30" s="97"/>
      <c r="L30" s="97"/>
      <c r="M30" s="44"/>
      <c r="N30" s="44"/>
      <c r="O30" s="93"/>
    </row>
    <row r="31" spans="1:21" s="14" customFormat="1" ht="21" customHeight="1">
      <c r="A31" s="153" t="s">
        <v>53</v>
      </c>
      <c r="B31" s="156" t="s">
        <v>54</v>
      </c>
      <c r="C31" s="157"/>
      <c r="D31" s="98">
        <v>9472</v>
      </c>
      <c r="E31" s="99">
        <v>9837</v>
      </c>
      <c r="F31" s="100">
        <v>15431</v>
      </c>
      <c r="G31" s="101">
        <f t="shared" ref="G31:G36" si="4">(D31-E31)/E31</f>
        <v>-3.7104808376537561E-2</v>
      </c>
      <c r="H31" s="102">
        <f t="shared" ref="H31:H36" si="5">(D31-F31)/F31</f>
        <v>-0.38617069535350917</v>
      </c>
      <c r="J31" s="153" t="s">
        <v>53</v>
      </c>
      <c r="K31" s="156" t="s">
        <v>55</v>
      </c>
      <c r="L31" s="157"/>
      <c r="M31" s="103">
        <f>'[1]1월'!D31+'[1]2월'!D31+'[1]3월'!D31+'[1]4월'!D31+'[1]5월'!D31+'6월'!D31</f>
        <v>63765</v>
      </c>
      <c r="N31" s="104">
        <v>75010</v>
      </c>
      <c r="O31" s="102">
        <f t="shared" ref="O31:O36" si="6">(M31-N31)/N31</f>
        <v>-0.14991334488734837</v>
      </c>
      <c r="P31" s="44"/>
      <c r="Q31" s="105"/>
      <c r="R31" s="106"/>
      <c r="S31" s="106"/>
      <c r="U31" s="107"/>
    </row>
    <row r="32" spans="1:21" s="14" customFormat="1" ht="21" customHeight="1">
      <c r="A32" s="154"/>
      <c r="B32" s="158" t="s">
        <v>56</v>
      </c>
      <c r="C32" s="159"/>
      <c r="D32" s="108">
        <v>934</v>
      </c>
      <c r="E32" s="109">
        <v>849</v>
      </c>
      <c r="F32" s="34">
        <v>1819</v>
      </c>
      <c r="G32" s="110">
        <f t="shared" si="4"/>
        <v>0.10011778563015312</v>
      </c>
      <c r="H32" s="36">
        <f t="shared" si="5"/>
        <v>-0.48653106102253985</v>
      </c>
      <c r="J32" s="154"/>
      <c r="K32" s="158" t="s">
        <v>57</v>
      </c>
      <c r="L32" s="159"/>
      <c r="M32" s="111">
        <f>'[1]1월'!D32+'[1]2월'!D32+'[1]3월'!D32+'[1]4월'!D32+'[1]5월'!D32+'6월'!D32</f>
        <v>5263</v>
      </c>
      <c r="N32" s="112">
        <v>9378</v>
      </c>
      <c r="O32" s="36">
        <f t="shared" si="6"/>
        <v>-0.43879291959906164</v>
      </c>
      <c r="P32" s="44"/>
      <c r="Q32" s="105"/>
      <c r="R32" s="106"/>
      <c r="S32" s="106"/>
      <c r="U32" s="107"/>
    </row>
    <row r="33" spans="1:21" s="14" customFormat="1" ht="21" customHeight="1">
      <c r="A33" s="154"/>
      <c r="B33" s="158" t="s">
        <v>58</v>
      </c>
      <c r="C33" s="159"/>
      <c r="D33" s="108">
        <v>841</v>
      </c>
      <c r="E33" s="109">
        <v>1003</v>
      </c>
      <c r="F33" s="34">
        <v>2912</v>
      </c>
      <c r="G33" s="110">
        <f t="shared" si="4"/>
        <v>-0.16151545363908276</v>
      </c>
      <c r="H33" s="36">
        <f t="shared" si="5"/>
        <v>-0.71119505494505497</v>
      </c>
      <c r="J33" s="154"/>
      <c r="K33" s="158" t="s">
        <v>59</v>
      </c>
      <c r="L33" s="159"/>
      <c r="M33" s="113">
        <f>'[1]1월'!D33+'[1]2월'!D33+'[1]3월'!D33+'[1]4월'!D33+'[1]5월'!D33+'6월'!D33</f>
        <v>7560</v>
      </c>
      <c r="N33" s="112">
        <v>16218</v>
      </c>
      <c r="O33" s="36">
        <f t="shared" si="6"/>
        <v>-0.53385127635960039</v>
      </c>
      <c r="P33" s="44"/>
      <c r="Q33" s="105"/>
      <c r="R33" s="106"/>
      <c r="S33" s="106"/>
      <c r="U33" s="107"/>
    </row>
    <row r="34" spans="1:21" s="14" customFormat="1" ht="21" customHeight="1">
      <c r="A34" s="154"/>
      <c r="B34" s="158" t="s">
        <v>60</v>
      </c>
      <c r="C34" s="159"/>
      <c r="D34" s="108">
        <v>25772</v>
      </c>
      <c r="E34" s="109">
        <v>22739</v>
      </c>
      <c r="F34" s="34">
        <v>21992</v>
      </c>
      <c r="G34" s="110">
        <f t="shared" si="4"/>
        <v>0.13338317428207044</v>
      </c>
      <c r="H34" s="36">
        <f t="shared" si="5"/>
        <v>0.1718806838850491</v>
      </c>
      <c r="J34" s="154"/>
      <c r="K34" s="158" t="s">
        <v>61</v>
      </c>
      <c r="L34" s="159"/>
      <c r="M34" s="113">
        <f>'[1]1월'!D34+'[1]2월'!D34+'[1]3월'!D34+'[1]4월'!D34+'[1]5월'!D34+'6월'!D34</f>
        <v>140369</v>
      </c>
      <c r="N34" s="114">
        <v>133231</v>
      </c>
      <c r="O34" s="36">
        <f t="shared" si="6"/>
        <v>5.3576119671848145E-2</v>
      </c>
      <c r="P34" s="44"/>
      <c r="Q34" s="105"/>
      <c r="R34" s="106"/>
      <c r="S34" s="106"/>
      <c r="U34" s="107"/>
    </row>
    <row r="35" spans="1:21" s="14" customFormat="1" ht="21" customHeight="1" thickBot="1">
      <c r="A35" s="155"/>
      <c r="B35" s="144" t="s">
        <v>62</v>
      </c>
      <c r="C35" s="145"/>
      <c r="D35" s="115">
        <v>0</v>
      </c>
      <c r="E35" s="116">
        <v>300</v>
      </c>
      <c r="F35" s="117">
        <v>799</v>
      </c>
      <c r="G35" s="110" t="s">
        <v>63</v>
      </c>
      <c r="H35" s="36" t="s">
        <v>63</v>
      </c>
      <c r="J35" s="155"/>
      <c r="K35" s="144" t="s">
        <v>64</v>
      </c>
      <c r="L35" s="145"/>
      <c r="M35" s="118">
        <f>'[1]1월'!D35+'[1]2월'!D35+'[1]3월'!D35+'[1]4월'!D35+'[1]5월'!D35+'6월'!D35</f>
        <v>3776</v>
      </c>
      <c r="N35" s="114">
        <v>2685</v>
      </c>
      <c r="O35" s="36">
        <f t="shared" si="6"/>
        <v>0.40633147113594043</v>
      </c>
      <c r="P35" s="44"/>
      <c r="Q35" s="105"/>
      <c r="R35" s="106"/>
      <c r="S35" s="106"/>
      <c r="U35" s="107"/>
    </row>
    <row r="36" spans="1:21" s="14" customFormat="1" ht="21" customHeight="1" thickBot="1">
      <c r="A36" s="146" t="s">
        <v>65</v>
      </c>
      <c r="B36" s="147"/>
      <c r="C36" s="147"/>
      <c r="D36" s="86">
        <f>SUM(D31:D35)</f>
        <v>37019</v>
      </c>
      <c r="E36" s="86">
        <v>34728</v>
      </c>
      <c r="F36" s="86">
        <v>42953</v>
      </c>
      <c r="G36" s="119">
        <f t="shared" si="4"/>
        <v>6.5969822621515781E-2</v>
      </c>
      <c r="H36" s="88">
        <f t="shared" si="5"/>
        <v>-0.13815100225828231</v>
      </c>
      <c r="I36" s="120"/>
      <c r="J36" s="148" t="s">
        <v>65</v>
      </c>
      <c r="K36" s="149"/>
      <c r="L36" s="149"/>
      <c r="M36" s="121">
        <f>SUM(M31:M35)</f>
        <v>220733</v>
      </c>
      <c r="N36" s="121">
        <v>236522</v>
      </c>
      <c r="O36" s="87">
        <f t="shared" si="6"/>
        <v>-6.6754889608577644E-2</v>
      </c>
      <c r="P36" s="120"/>
      <c r="Q36" s="122"/>
      <c r="R36" s="123"/>
      <c r="S36" s="123"/>
      <c r="U36" s="107"/>
    </row>
    <row r="37" spans="1:21" s="29" customFormat="1" ht="21" customHeight="1" thickBot="1">
      <c r="A37" s="124"/>
      <c r="B37" s="124"/>
      <c r="C37" s="124"/>
      <c r="D37" s="125"/>
      <c r="E37" s="125"/>
      <c r="F37" s="126"/>
      <c r="G37" s="127"/>
      <c r="H37" s="128"/>
      <c r="J37" s="129"/>
      <c r="K37" s="130"/>
      <c r="L37" s="130"/>
      <c r="M37" s="131"/>
      <c r="N37" s="132"/>
      <c r="O37" s="133"/>
      <c r="Q37" s="14"/>
      <c r="R37" s="14"/>
      <c r="S37" s="14"/>
      <c r="T37" s="14"/>
    </row>
    <row r="38" spans="1:21" s="14" customFormat="1" ht="21" customHeight="1" thickBot="1">
      <c r="A38" s="150" t="s">
        <v>66</v>
      </c>
      <c r="B38" s="151"/>
      <c r="C38" s="152"/>
      <c r="D38" s="134">
        <f>SUM(D26,D36)</f>
        <v>55077</v>
      </c>
      <c r="E38" s="134">
        <v>51907</v>
      </c>
      <c r="F38" s="135">
        <v>55186</v>
      </c>
      <c r="G38" s="136">
        <f>(D38-E38)/E38</f>
        <v>6.1070761169013811E-2</v>
      </c>
      <c r="H38" s="137">
        <f>(D38-F38)/F38</f>
        <v>-1.9751386221143045E-3</v>
      </c>
      <c r="J38" s="150" t="s">
        <v>67</v>
      </c>
      <c r="K38" s="151"/>
      <c r="L38" s="152"/>
      <c r="M38" s="134">
        <f>SUM(M26,M36)</f>
        <v>307512</v>
      </c>
      <c r="N38" s="134">
        <v>307879</v>
      </c>
      <c r="O38" s="138">
        <f>(M38-N38)/N38</f>
        <v>-1.1920267377768538E-3</v>
      </c>
      <c r="R38" s="120"/>
    </row>
    <row r="39" spans="1:21" s="14" customFormat="1" ht="21.75" customHeight="1">
      <c r="A39" s="143"/>
      <c r="B39" s="143"/>
      <c r="C39" s="143"/>
      <c r="D39" s="143"/>
      <c r="J39" s="139"/>
      <c r="K39" s="140"/>
      <c r="L39" s="140"/>
      <c r="M39" s="140"/>
      <c r="N39" s="140"/>
      <c r="O39" s="140"/>
    </row>
    <row r="40" spans="1:21" s="76" customFormat="1" ht="18" customHeight="1">
      <c r="A40" s="139"/>
      <c r="J40" s="141"/>
      <c r="K40" s="140"/>
      <c r="L40" s="140"/>
      <c r="M40" s="140"/>
      <c r="N40" s="140"/>
      <c r="O40" s="140"/>
    </row>
    <row r="41" spans="1:21" s="76" customFormat="1" ht="18" customHeight="1">
      <c r="A41" s="141"/>
      <c r="G41" s="77"/>
      <c r="J41" s="140"/>
      <c r="K41" s="140"/>
      <c r="L41" s="140"/>
      <c r="M41" s="140"/>
      <c r="N41" s="140"/>
      <c r="O41" s="140"/>
    </row>
    <row r="42" spans="1:21" s="76" customFormat="1" ht="18" customHeight="1">
      <c r="J42" s="142"/>
      <c r="K42" s="140"/>
      <c r="L42" s="142"/>
      <c r="M42" s="142"/>
      <c r="N42" s="142"/>
      <c r="O42" s="142"/>
    </row>
    <row r="43" spans="1:21" s="14" customFormat="1" ht="18" customHeight="1">
      <c r="J43" s="142"/>
      <c r="K43" s="140"/>
      <c r="L43" s="142"/>
      <c r="M43" s="142"/>
      <c r="N43" s="142"/>
      <c r="O43" s="142"/>
    </row>
    <row r="44" spans="1:21" s="14" customFormat="1" ht="15.75" customHeight="1">
      <c r="J44" s="142"/>
      <c r="K44" s="140"/>
      <c r="L44" s="142"/>
      <c r="M44" s="142"/>
      <c r="N44" s="142"/>
      <c r="O44" s="142"/>
    </row>
    <row r="45" spans="1:21" s="14" customFormat="1" ht="15.75" customHeight="1">
      <c r="J45" s="142"/>
      <c r="K45" s="142"/>
      <c r="L45" s="142"/>
      <c r="M45" s="142"/>
      <c r="N45" s="142"/>
      <c r="O45" s="142"/>
    </row>
    <row r="46" spans="1:21" s="14" customFormat="1" ht="15.75" customHeight="1">
      <c r="J46" s="142"/>
      <c r="K46" s="142"/>
      <c r="L46" s="142"/>
      <c r="M46" s="142"/>
      <c r="N46" s="142"/>
      <c r="O46" s="142"/>
    </row>
    <row r="47" spans="1:21" s="14" customFormat="1" ht="15.75" customHeight="1">
      <c r="J47" s="142"/>
      <c r="K47" s="142"/>
      <c r="L47" s="142"/>
      <c r="M47" s="142"/>
      <c r="N47" s="142"/>
      <c r="O47" s="142"/>
    </row>
    <row r="48" spans="1:21" s="14" customFormat="1" ht="15.75" customHeight="1">
      <c r="J48" s="142"/>
      <c r="K48" s="142"/>
      <c r="L48" s="142"/>
      <c r="M48" s="142"/>
      <c r="N48" s="142"/>
      <c r="O48" s="142"/>
    </row>
    <row r="49" spans="10:15" s="14" customFormat="1" ht="15.75" customHeight="1">
      <c r="J49" s="142"/>
      <c r="K49" s="142"/>
      <c r="L49" s="142"/>
      <c r="M49" s="142"/>
      <c r="N49" s="142"/>
      <c r="O49" s="142"/>
    </row>
    <row r="50" spans="10:15" s="14" customFormat="1" ht="15.75" customHeight="1">
      <c r="J50" s="142"/>
      <c r="K50" s="142"/>
      <c r="L50" s="142"/>
      <c r="M50" s="142"/>
      <c r="N50" s="142"/>
      <c r="O50" s="142"/>
    </row>
    <row r="51" spans="10:15" s="14" customFormat="1" ht="15.75" customHeight="1">
      <c r="J51" s="142"/>
      <c r="K51" s="142"/>
      <c r="L51" s="142"/>
      <c r="M51" s="142"/>
      <c r="N51" s="142"/>
      <c r="O51" s="142"/>
    </row>
    <row r="52" spans="10:15" s="14" customFormat="1" ht="15.75" customHeight="1">
      <c r="J52" s="142"/>
      <c r="K52" s="142"/>
      <c r="L52" s="142"/>
      <c r="M52" s="142"/>
      <c r="N52" s="142"/>
      <c r="O52" s="142"/>
    </row>
    <row r="53" spans="10:15" s="14" customFormat="1" ht="15.75" customHeight="1">
      <c r="J53" s="142"/>
      <c r="K53" s="142"/>
      <c r="L53" s="142"/>
      <c r="M53" s="142"/>
      <c r="N53" s="142"/>
      <c r="O53" s="142"/>
    </row>
    <row r="54" spans="10:15" s="14" customFormat="1" ht="15.75" customHeight="1">
      <c r="J54" s="142"/>
      <c r="K54" s="142"/>
      <c r="L54" s="142"/>
      <c r="M54" s="142"/>
      <c r="N54" s="142"/>
      <c r="O54" s="142"/>
    </row>
    <row r="55" spans="10:15" s="14" customFormat="1" ht="15.75" customHeight="1">
      <c r="J55" s="142"/>
      <c r="K55" s="142"/>
      <c r="L55" s="142"/>
      <c r="M55" s="142"/>
      <c r="N55" s="142"/>
      <c r="O55" s="142"/>
    </row>
    <row r="56" spans="10:15" s="14" customFormat="1" ht="15.75" customHeight="1">
      <c r="J56" s="142"/>
      <c r="K56" s="142"/>
      <c r="L56" s="142"/>
      <c r="M56" s="142"/>
      <c r="N56" s="142"/>
      <c r="O56" s="142"/>
    </row>
    <row r="57" spans="10:15" s="14" customFormat="1" ht="15.75" customHeight="1">
      <c r="J57" s="142"/>
      <c r="K57" s="142"/>
      <c r="L57" s="142"/>
      <c r="M57" s="142"/>
      <c r="N57" s="142"/>
      <c r="O57" s="142"/>
    </row>
    <row r="58" spans="10:15" s="14" customFormat="1" ht="15.75" customHeight="1">
      <c r="J58" s="142"/>
      <c r="K58" s="142"/>
      <c r="L58" s="142"/>
      <c r="M58" s="142"/>
      <c r="N58" s="142"/>
      <c r="O58" s="142"/>
    </row>
    <row r="59" spans="10:15" s="14" customFormat="1" ht="15.75" customHeight="1">
      <c r="J59" s="142"/>
      <c r="K59" s="142"/>
      <c r="L59" s="142"/>
      <c r="M59" s="142"/>
      <c r="N59" s="142"/>
      <c r="O59" s="142"/>
    </row>
    <row r="60" spans="10:15" s="14" customFormat="1" ht="15.75" customHeight="1">
      <c r="J60" s="142"/>
      <c r="K60" s="142"/>
      <c r="L60" s="142"/>
      <c r="M60" s="142"/>
      <c r="N60" s="142"/>
      <c r="O60" s="142"/>
    </row>
    <row r="61" spans="10:15" s="14" customFormat="1" ht="15.75" customHeight="1">
      <c r="J61" s="142"/>
      <c r="K61" s="142"/>
      <c r="L61" s="142"/>
      <c r="M61" s="142"/>
      <c r="N61" s="142"/>
      <c r="O61" s="142"/>
    </row>
    <row r="62" spans="10:15" s="14" customFormat="1" ht="15.75" customHeight="1">
      <c r="J62" s="142"/>
      <c r="K62" s="142"/>
      <c r="L62" s="142"/>
      <c r="M62" s="142"/>
      <c r="N62" s="142"/>
      <c r="O62" s="142"/>
    </row>
    <row r="63" spans="10:15" s="14" customFormat="1" ht="15.75" customHeight="1">
      <c r="J63" s="142"/>
      <c r="K63" s="142"/>
      <c r="L63" s="142"/>
      <c r="M63" s="142"/>
      <c r="N63" s="142"/>
      <c r="O63" s="142"/>
    </row>
    <row r="64" spans="10:15" s="14" customFormat="1" ht="15.75" customHeight="1">
      <c r="J64" s="142"/>
      <c r="K64" s="142"/>
      <c r="L64" s="142"/>
      <c r="M64" s="142"/>
      <c r="N64" s="142"/>
      <c r="O64" s="142"/>
    </row>
    <row r="65" spans="10:15" s="14" customFormat="1" ht="15.75" customHeight="1">
      <c r="J65" s="142"/>
      <c r="K65" s="142"/>
      <c r="L65" s="142"/>
      <c r="M65" s="142"/>
      <c r="N65" s="142"/>
      <c r="O65" s="142"/>
    </row>
    <row r="66" spans="10:15" s="14" customFormat="1" ht="15.75" customHeight="1">
      <c r="J66" s="142"/>
      <c r="K66" s="142"/>
      <c r="L66" s="142"/>
      <c r="M66" s="142"/>
      <c r="N66" s="142"/>
      <c r="O66" s="142"/>
    </row>
    <row r="67" spans="10:15" s="14" customFormat="1" ht="15.75" customHeight="1">
      <c r="J67" s="142"/>
      <c r="K67" s="142"/>
      <c r="L67" s="142"/>
      <c r="M67" s="142"/>
      <c r="N67" s="142"/>
      <c r="O67" s="142"/>
    </row>
    <row r="68" spans="10:15" s="14" customFormat="1" ht="15.75" customHeight="1">
      <c r="J68" s="142"/>
      <c r="K68" s="142"/>
      <c r="L68" s="142"/>
      <c r="M68" s="142"/>
      <c r="N68" s="142"/>
      <c r="O68" s="142"/>
    </row>
    <row r="69" spans="10:15" s="14" customFormat="1" ht="15.75" customHeight="1">
      <c r="J69" s="142"/>
      <c r="K69" s="142"/>
      <c r="L69" s="142"/>
      <c r="M69" s="142"/>
      <c r="N69" s="142"/>
      <c r="O69" s="142"/>
    </row>
    <row r="70" spans="10:15" s="14" customFormat="1" ht="15.75" customHeight="1">
      <c r="J70" s="142"/>
      <c r="K70" s="142"/>
      <c r="L70" s="142"/>
      <c r="M70" s="142"/>
      <c r="N70" s="142"/>
      <c r="O70" s="142"/>
    </row>
    <row r="71" spans="10:15" s="14" customFormat="1" ht="15.75" customHeight="1">
      <c r="J71" s="142"/>
      <c r="K71" s="142"/>
      <c r="L71" s="142"/>
      <c r="M71" s="142"/>
      <c r="N71" s="142"/>
      <c r="O71" s="142"/>
    </row>
    <row r="72" spans="10:15" s="14" customFormat="1" ht="15.75" customHeight="1">
      <c r="J72" s="142"/>
      <c r="K72" s="142"/>
      <c r="L72" s="142"/>
      <c r="M72" s="142"/>
      <c r="N72" s="142"/>
      <c r="O72" s="142"/>
    </row>
    <row r="73" spans="10:15" s="14" customFormat="1" ht="15.75" customHeight="1">
      <c r="J73" s="142"/>
      <c r="K73" s="142"/>
      <c r="L73" s="142"/>
      <c r="M73" s="142"/>
      <c r="N73" s="142"/>
      <c r="O73" s="142"/>
    </row>
    <row r="74" spans="10:15" s="14" customFormat="1" ht="15.75" customHeight="1">
      <c r="J74" s="142"/>
      <c r="K74" s="142"/>
      <c r="L74" s="142"/>
      <c r="M74" s="142"/>
      <c r="N74" s="142"/>
      <c r="O74" s="142"/>
    </row>
    <row r="75" spans="10:15" s="14" customFormat="1" ht="15.75" customHeight="1">
      <c r="J75" s="142"/>
      <c r="K75" s="142"/>
      <c r="L75" s="142"/>
      <c r="M75" s="142"/>
      <c r="N75" s="142"/>
      <c r="O75" s="142"/>
    </row>
    <row r="76" spans="10:15" ht="15.75" customHeight="1">
      <c r="J76" s="142"/>
      <c r="K76" s="142"/>
      <c r="L76" s="142"/>
      <c r="M76" s="142"/>
      <c r="N76" s="142"/>
      <c r="O76" s="142"/>
    </row>
  </sheetData>
  <mergeCells count="50"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A18:C18"/>
    <mergeCell ref="J18:L18"/>
    <mergeCell ref="K20:L20"/>
    <mergeCell ref="B21:C21"/>
    <mergeCell ref="K21:L21"/>
    <mergeCell ref="A22:C22"/>
    <mergeCell ref="J22:L22"/>
    <mergeCell ref="A19:A21"/>
    <mergeCell ref="B19:C19"/>
    <mergeCell ref="J19:J21"/>
    <mergeCell ref="K19:L19"/>
    <mergeCell ref="B20:C20"/>
    <mergeCell ref="K34:L34"/>
    <mergeCell ref="K24:L24"/>
    <mergeCell ref="A25:C25"/>
    <mergeCell ref="J25:L25"/>
    <mergeCell ref="A26:C26"/>
    <mergeCell ref="J26:L26"/>
    <mergeCell ref="A27:D27"/>
    <mergeCell ref="J27:M27"/>
    <mergeCell ref="A23:A24"/>
    <mergeCell ref="B23:C23"/>
    <mergeCell ref="J23:J24"/>
    <mergeCell ref="K23:L23"/>
    <mergeCell ref="B24:C24"/>
    <mergeCell ref="A39:D39"/>
    <mergeCell ref="B35:C35"/>
    <mergeCell ref="K35:L35"/>
    <mergeCell ref="A36:C36"/>
    <mergeCell ref="J36:L36"/>
    <mergeCell ref="A38:C38"/>
    <mergeCell ref="J38:L38"/>
    <mergeCell ref="A31:A35"/>
    <mergeCell ref="B31:C31"/>
    <mergeCell ref="J31:J35"/>
    <mergeCell ref="K31:L31"/>
    <mergeCell ref="B32:C32"/>
    <mergeCell ref="K32:L32"/>
    <mergeCell ref="B33:C33"/>
    <mergeCell ref="K33:L33"/>
    <mergeCell ref="B34:C34"/>
  </mergeCells>
  <phoneticPr fontId="3" type="noConversion"/>
  <pageMargins left="1.1100000000000001" right="0.75" top="0.42" bottom="0.33" header="0.21" footer="0.28000000000000003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cp:lastPrinted>2016-07-01T02:01:43Z</cp:lastPrinted>
  <dcterms:created xsi:type="dcterms:W3CDTF">2016-07-01T01:38:13Z</dcterms:created>
  <dcterms:modified xsi:type="dcterms:W3CDTF">2016-07-01T02:06:06Z</dcterms:modified>
</cp:coreProperties>
</file>