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판매실적\2019\월별 테이블\"/>
    </mc:Choice>
  </mc:AlternateContent>
  <xr:revisionPtr revIDLastSave="0" documentId="8_{BBE3FAA6-69FB-4EDF-B866-7962C5801AB9}" xr6:coauthVersionLast="36" xr6:coauthVersionMax="36" xr10:uidLastSave="{00000000-0000-0000-0000-000000000000}"/>
  <bookViews>
    <workbookView xWindow="0" yWindow="0" windowWidth="24000" windowHeight="9660" xr2:uid="{9E2A8EEC-E275-43C2-B858-3B22C97C71F8}"/>
  </bookViews>
  <sheets>
    <sheet name="6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1" l="1"/>
  <c r="O43" i="1" s="1"/>
  <c r="H43" i="1"/>
  <c r="E43" i="1"/>
  <c r="G43" i="1" s="1"/>
  <c r="E40" i="1"/>
  <c r="M38" i="1"/>
  <c r="O38" i="1" s="1"/>
  <c r="F38" i="1"/>
  <c r="F40" i="1" s="1"/>
  <c r="E38" i="1"/>
  <c r="G38" i="1" s="1"/>
  <c r="D38" i="1"/>
  <c r="M37" i="1"/>
  <c r="O37" i="1" s="1"/>
  <c r="H37" i="1"/>
  <c r="E37" i="1"/>
  <c r="G37" i="1" s="1"/>
  <c r="M36" i="1"/>
  <c r="O36" i="1" s="1"/>
  <c r="H36" i="1"/>
  <c r="E36" i="1"/>
  <c r="G36" i="1" s="1"/>
  <c r="M35" i="1"/>
  <c r="O35" i="1" s="1"/>
  <c r="H35" i="1"/>
  <c r="E35" i="1"/>
  <c r="M34" i="1"/>
  <c r="O34" i="1" s="1"/>
  <c r="H34" i="1"/>
  <c r="E34" i="1"/>
  <c r="G34" i="1" s="1"/>
  <c r="M33" i="1"/>
  <c r="O33" i="1" s="1"/>
  <c r="H33" i="1"/>
  <c r="E33" i="1"/>
  <c r="G33" i="1" s="1"/>
  <c r="E29" i="1"/>
  <c r="E28" i="1"/>
  <c r="D28" i="1"/>
  <c r="H28" i="1" s="1"/>
  <c r="M27" i="1"/>
  <c r="O27" i="1" s="1"/>
  <c r="H27" i="1"/>
  <c r="E27" i="1"/>
  <c r="G27" i="1" s="1"/>
  <c r="M26" i="1"/>
  <c r="O26" i="1" s="1"/>
  <c r="H26" i="1"/>
  <c r="E26" i="1"/>
  <c r="G26" i="1" s="1"/>
  <c r="E25" i="1"/>
  <c r="D25" i="1"/>
  <c r="H25" i="1" s="1"/>
  <c r="M24" i="1"/>
  <c r="O24" i="1" s="1"/>
  <c r="H24" i="1"/>
  <c r="G24" i="1"/>
  <c r="E24" i="1"/>
  <c r="M23" i="1"/>
  <c r="O23" i="1" s="1"/>
  <c r="H23" i="1"/>
  <c r="E23" i="1"/>
  <c r="G23" i="1" s="1"/>
  <c r="M22" i="1"/>
  <c r="O22" i="1" s="1"/>
  <c r="H22" i="1"/>
  <c r="G22" i="1"/>
  <c r="M21" i="1"/>
  <c r="O21" i="1" s="1"/>
  <c r="H21" i="1"/>
  <c r="G21" i="1"/>
  <c r="E20" i="1"/>
  <c r="H19" i="1"/>
  <c r="E19" i="1"/>
  <c r="D19" i="1"/>
  <c r="G19" i="1" s="1"/>
  <c r="M18" i="1"/>
  <c r="M19" i="1" s="1"/>
  <c r="O19" i="1" s="1"/>
  <c r="H18" i="1"/>
  <c r="E18" i="1"/>
  <c r="G18" i="1" s="1"/>
  <c r="M17" i="1"/>
  <c r="O17" i="1" s="1"/>
  <c r="H17" i="1"/>
  <c r="E17" i="1"/>
  <c r="G17" i="1" s="1"/>
  <c r="H16" i="1"/>
  <c r="G16" i="1"/>
  <c r="E16" i="1"/>
  <c r="D16" i="1"/>
  <c r="M16" i="1" s="1"/>
  <c r="O16" i="1" s="1"/>
  <c r="M15" i="1"/>
  <c r="O15" i="1" s="1"/>
  <c r="H15" i="1"/>
  <c r="E15" i="1"/>
  <c r="G15" i="1" s="1"/>
  <c r="E14" i="1"/>
  <c r="D14" i="1"/>
  <c r="M14" i="1" s="1"/>
  <c r="O14" i="1" s="1"/>
  <c r="M13" i="1"/>
  <c r="O13" i="1" s="1"/>
  <c r="H13" i="1"/>
  <c r="E13" i="1"/>
  <c r="G13" i="1" s="1"/>
  <c r="E12" i="1"/>
  <c r="D12" i="1"/>
  <c r="H12" i="1" s="1"/>
  <c r="M11" i="1"/>
  <c r="O11" i="1" s="1"/>
  <c r="H11" i="1"/>
  <c r="G11" i="1"/>
  <c r="E11" i="1"/>
  <c r="E10" i="1"/>
  <c r="D10" i="1"/>
  <c r="G10" i="1" s="1"/>
  <c r="M9" i="1"/>
  <c r="O9" i="1" s="1"/>
  <c r="H9" i="1"/>
  <c r="E9" i="1"/>
  <c r="G9" i="1" s="1"/>
  <c r="M8" i="1"/>
  <c r="O8" i="1" s="1"/>
  <c r="H8" i="1"/>
  <c r="E8" i="1"/>
  <c r="G8" i="1" s="1"/>
  <c r="M7" i="1"/>
  <c r="O7" i="1" s="1"/>
  <c r="H7" i="1"/>
  <c r="E7" i="1"/>
  <c r="G7" i="1" s="1"/>
  <c r="E6" i="1"/>
  <c r="D6" i="1"/>
  <c r="H6" i="1" s="1"/>
  <c r="M5" i="1"/>
  <c r="O5" i="1" s="1"/>
  <c r="H5" i="1"/>
  <c r="G5" i="1"/>
  <c r="E5" i="1"/>
  <c r="G14" i="1" l="1"/>
  <c r="H10" i="1"/>
  <c r="H14" i="1"/>
  <c r="H38" i="1"/>
  <c r="M6" i="1"/>
  <c r="O6" i="1" s="1"/>
  <c r="M12" i="1"/>
  <c r="O12" i="1" s="1"/>
  <c r="D20" i="1"/>
  <c r="M25" i="1"/>
  <c r="O25" i="1" s="1"/>
  <c r="M28" i="1"/>
  <c r="O28" i="1" s="1"/>
  <c r="M10" i="1"/>
  <c r="O10" i="1" s="1"/>
  <c r="O18" i="1"/>
  <c r="G6" i="1"/>
  <c r="G12" i="1"/>
  <c r="G25" i="1"/>
  <c r="G28" i="1"/>
  <c r="H20" i="1" l="1"/>
  <c r="D29" i="1"/>
  <c r="G20" i="1"/>
  <c r="M20" i="1"/>
  <c r="O20" i="1" s="1"/>
  <c r="M29" i="1" l="1"/>
  <c r="O29" i="1" s="1"/>
  <c r="H29" i="1"/>
  <c r="D40" i="1"/>
  <c r="G29" i="1"/>
  <c r="G40" i="1" l="1"/>
  <c r="M40" i="1"/>
  <c r="O40" i="1" s="1"/>
  <c r="H40" i="1"/>
</calcChain>
</file>

<file path=xl/sharedStrings.xml><?xml version="1.0" encoding="utf-8"?>
<sst xmlns="http://schemas.openxmlformats.org/spreadsheetml/2006/main" count="214" uniqueCount="68">
  <si>
    <t>한국지엠 2019년 6월 판매실적</t>
    <phoneticPr fontId="3" type="noConversion"/>
  </si>
  <si>
    <t>한국지엠 2019년 1-6월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</si>
  <si>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</si>
  <si>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</si>
  <si>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</si>
  <si>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6.</t>
    <phoneticPr fontId="3" type="noConversion"/>
  </si>
  <si>
    <t>'19. 5.</t>
    <phoneticPr fontId="3" type="noConversion"/>
  </si>
  <si>
    <t>'18. 6.</t>
    <phoneticPr fontId="3" type="noConversion"/>
  </si>
  <si>
    <t>전월대비증감</t>
  </si>
  <si>
    <t>전년동월대비</t>
  </si>
  <si>
    <t>'19. 1-6</t>
    <phoneticPr fontId="3" type="noConversion"/>
  </si>
  <si>
    <t>'18. 1-6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</si>
  <si>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</si>
  <si>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</si>
  <si>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</si>
  <si>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</si>
  <si>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</si>
  <si>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</si>
  <si>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</si>
  <si>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</si>
  <si>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</si>
  <si>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</si>
  <si>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</si>
  <si>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</si>
  <si>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</si>
  <si>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</si>
  <si>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</si>
  <si>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임팔라</t>
    <phoneticPr fontId="3" type="noConversion"/>
  </si>
  <si>
    <t>준대형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</si>
  <si>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</si>
  <si>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</si>
  <si>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</si>
  <si>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전기차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</si>
  <si>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</si>
  <si>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</si>
  <si>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</si>
  <si>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</si>
  <si>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</si>
  <si>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</si>
  <si>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</si>
  <si>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</si>
  <si>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</si>
  <si>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</si>
  <si>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</si>
  <si>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</si>
  <si>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</si>
  <si>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</si>
  <si>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</si>
  <si>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</si>
  <si>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</si>
  <si>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2019년 6월 내수실적에 단종차량 31대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</si>
  <si>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</si>
  <si>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</si>
  <si>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</si>
  <si>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</si>
  <si>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</si>
  <si>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</si>
  <si>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</si>
  <si>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-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</si>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</sst>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0.0%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rgb="FF000000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1" xfId="0" quotePrefix="1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14" xfId="1" quotePrefix="1" applyFont="1" applyFill="1" applyBorder="1" applyAlignment="1">
      <alignment horizontal="right" vertical="center"/>
    </xf>
    <xf numFmtId="41" fontId="2" fillId="0" borderId="15" xfId="1" quotePrefix="1" applyFont="1" applyFill="1" applyBorder="1" applyAlignment="1">
      <alignment horizontal="right" vertical="center"/>
    </xf>
    <xf numFmtId="41" fontId="2" fillId="0" borderId="16" xfId="1" quotePrefix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7" fillId="0" borderId="15" xfId="1" quotePrefix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1" fontId="6" fillId="0" borderId="23" xfId="1" quotePrefix="1" applyFont="1" applyFill="1" applyBorder="1" applyAlignment="1">
      <alignment horizontal="right" vertical="center"/>
    </xf>
    <xf numFmtId="41" fontId="6" fillId="0" borderId="24" xfId="1" quotePrefix="1" applyFont="1" applyFill="1" applyBorder="1" applyAlignment="1">
      <alignment horizontal="right" vertical="center"/>
    </xf>
    <xf numFmtId="41" fontId="6" fillId="0" borderId="25" xfId="1" quotePrefix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41" fontId="8" fillId="0" borderId="24" xfId="1" quotePrefix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41" fontId="2" fillId="0" borderId="23" xfId="1" applyFont="1" applyFill="1" applyBorder="1" applyAlignment="1">
      <alignment vertical="center"/>
    </xf>
    <xf numFmtId="41" fontId="2" fillId="0" borderId="24" xfId="1" quotePrefix="1" applyFont="1" applyFill="1" applyBorder="1" applyAlignment="1">
      <alignment horizontal="right" vertical="center"/>
    </xf>
    <xf numFmtId="41" fontId="2" fillId="0" borderId="25" xfId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41" fontId="7" fillId="0" borderId="30" xfId="1" quotePrefix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6" fillId="0" borderId="25" xfId="1" applyFont="1" applyFill="1" applyBorder="1" applyAlignment="1">
      <alignment vertical="center"/>
    </xf>
    <xf numFmtId="41" fontId="8" fillId="0" borderId="30" xfId="1" quotePrefix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41" fontId="6" fillId="0" borderId="19" xfId="1" quotePrefix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177" fontId="2" fillId="0" borderId="26" xfId="0" quotePrefix="1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20" xfId="0" quotePrefix="1" applyNumberFormat="1" applyFont="1" applyFill="1" applyBorder="1" applyAlignment="1">
      <alignment horizontal="right" vertical="center"/>
    </xf>
    <xf numFmtId="41" fontId="8" fillId="0" borderId="30" xfId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41" fontId="2" fillId="0" borderId="30" xfId="1" quotePrefix="1" applyFont="1" applyFill="1" applyBorder="1" applyAlignment="1">
      <alignment horizontal="right" vertical="center"/>
    </xf>
    <xf numFmtId="41" fontId="6" fillId="0" borderId="30" xfId="1" quotePrefix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0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41" fontId="2" fillId="0" borderId="23" xfId="1" quotePrefix="1" applyFont="1" applyFill="1" applyBorder="1" applyAlignment="1">
      <alignment horizontal="right" vertical="center"/>
    </xf>
    <xf numFmtId="41" fontId="2" fillId="0" borderId="25" xfId="1" quotePrefix="1" applyFont="1" applyFill="1" applyBorder="1" applyAlignment="1">
      <alignment horizontal="right" vertical="center"/>
    </xf>
    <xf numFmtId="177" fontId="2" fillId="4" borderId="26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41" fontId="7" fillId="0" borderId="30" xfId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41" fontId="6" fillId="5" borderId="23" xfId="2" applyFont="1" applyFill="1" applyBorder="1" applyAlignment="1">
      <alignment vertical="center"/>
    </xf>
    <xf numFmtId="41" fontId="6" fillId="5" borderId="24" xfId="1" applyFont="1" applyFill="1" applyBorder="1" applyAlignment="1">
      <alignment vertical="center"/>
    </xf>
    <xf numFmtId="41" fontId="6" fillId="5" borderId="25" xfId="1" applyFont="1" applyFill="1" applyBorder="1" applyAlignment="1">
      <alignment vertical="center"/>
    </xf>
    <xf numFmtId="177" fontId="6" fillId="5" borderId="26" xfId="0" applyNumberFormat="1" applyFont="1" applyFill="1" applyBorder="1" applyAlignment="1">
      <alignment horizontal="right" vertical="center"/>
    </xf>
    <xf numFmtId="177" fontId="6" fillId="5" borderId="27" xfId="0" applyNumberFormat="1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41" fontId="8" fillId="6" borderId="24" xfId="1" applyFont="1" applyFill="1" applyBorder="1" applyAlignment="1">
      <alignment vertical="center"/>
    </xf>
    <xf numFmtId="177" fontId="6" fillId="6" borderId="28" xfId="0" quotePrefix="1" applyNumberFormat="1" applyFont="1" applyFill="1" applyBorder="1" applyAlignment="1">
      <alignment horizontal="right" vertical="center"/>
    </xf>
    <xf numFmtId="0" fontId="6" fillId="3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1" fontId="2" fillId="0" borderId="23" xfId="3" applyFont="1" applyFill="1" applyBorder="1" applyAlignment="1">
      <alignment horizontal="right" vertical="center"/>
    </xf>
    <xf numFmtId="41" fontId="2" fillId="0" borderId="24" xfId="3" applyFont="1" applyFill="1" applyBorder="1" applyAlignment="1">
      <alignment horizontal="right" vertical="center"/>
    </xf>
    <xf numFmtId="41" fontId="2" fillId="0" borderId="25" xfId="3" applyFont="1" applyFill="1" applyBorder="1" applyAlignment="1">
      <alignment horizontal="right" vertical="center"/>
    </xf>
    <xf numFmtId="41" fontId="7" fillId="0" borderId="24" xfId="1" quotePrefix="1" applyFont="1" applyFill="1" applyBorder="1" applyAlignment="1">
      <alignment vertical="center"/>
    </xf>
    <xf numFmtId="177" fontId="2" fillId="0" borderId="28" xfId="0" quotePrefix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center" vertical="center"/>
    </xf>
    <xf numFmtId="41" fontId="2" fillId="0" borderId="23" xfId="3" applyFont="1" applyFill="1" applyBorder="1" applyAlignment="1">
      <alignment vertical="center"/>
    </xf>
    <xf numFmtId="41" fontId="2" fillId="0" borderId="24" xfId="3" applyFont="1" applyFill="1" applyBorder="1" applyAlignment="1">
      <alignment vertical="center"/>
    </xf>
    <xf numFmtId="41" fontId="2" fillId="0" borderId="25" xfId="3" applyFont="1" applyFill="1" applyBorder="1" applyAlignment="1">
      <alignment vertical="center"/>
    </xf>
    <xf numFmtId="41" fontId="2" fillId="0" borderId="23" xfId="2" applyFont="1" applyFill="1" applyBorder="1" applyAlignment="1">
      <alignment vertical="center"/>
    </xf>
    <xf numFmtId="41" fontId="2" fillId="0" borderId="25" xfId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7" fillId="0" borderId="24" xfId="1" quotePrefix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3" borderId="3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1" fontId="2" fillId="0" borderId="41" xfId="3" applyFont="1" applyFill="1" applyBorder="1" applyAlignment="1">
      <alignment vertical="center"/>
    </xf>
    <xf numFmtId="41" fontId="2" fillId="0" borderId="39" xfId="3" applyFont="1" applyFill="1" applyBorder="1" applyAlignment="1">
      <alignment vertical="center"/>
    </xf>
    <xf numFmtId="41" fontId="2" fillId="0" borderId="29" xfId="3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41" fontId="6" fillId="5" borderId="41" xfId="3" applyFont="1" applyFill="1" applyBorder="1" applyAlignment="1">
      <alignment vertical="center"/>
    </xf>
    <xf numFmtId="41" fontId="6" fillId="5" borderId="44" xfId="3" applyFont="1" applyFill="1" applyBorder="1" applyAlignment="1">
      <alignment vertical="center"/>
    </xf>
    <xf numFmtId="41" fontId="6" fillId="5" borderId="45" xfId="3" applyFont="1" applyFill="1" applyBorder="1" applyAlignment="1">
      <alignment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6" fillId="5" borderId="47" xfId="0" applyNumberFormat="1" applyFont="1" applyFill="1" applyBorder="1" applyAlignment="1">
      <alignment horizontal="right" vertical="center"/>
    </xf>
    <xf numFmtId="41" fontId="8" fillId="6" borderId="44" xfId="1" applyFont="1" applyFill="1" applyBorder="1" applyAlignment="1">
      <alignment vertical="center"/>
    </xf>
    <xf numFmtId="177" fontId="6" fillId="6" borderId="48" xfId="0" quotePrefix="1" applyNumberFormat="1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41" fontId="6" fillId="7" borderId="11" xfId="3" applyFont="1" applyFill="1" applyBorder="1" applyAlignment="1">
      <alignment vertical="center"/>
    </xf>
    <xf numFmtId="41" fontId="6" fillId="7" borderId="49" xfId="3" applyFont="1" applyFill="1" applyBorder="1" applyAlignment="1">
      <alignment vertical="center"/>
    </xf>
    <xf numFmtId="41" fontId="6" fillId="7" borderId="10" xfId="3" applyFont="1" applyFill="1" applyBorder="1" applyAlignment="1">
      <alignment vertical="center"/>
    </xf>
    <xf numFmtId="177" fontId="6" fillId="7" borderId="10" xfId="0" applyNumberFormat="1" applyFont="1" applyFill="1" applyBorder="1" applyAlignment="1">
      <alignment horizontal="right" vertical="center"/>
    </xf>
    <xf numFmtId="41" fontId="6" fillId="7" borderId="11" xfId="1" applyFont="1" applyFill="1" applyBorder="1" applyAlignment="1">
      <alignment vertical="center"/>
    </xf>
    <xf numFmtId="41" fontId="8" fillId="8" borderId="11" xfId="1" applyFont="1" applyFill="1" applyBorder="1" applyAlignment="1">
      <alignment vertical="center"/>
    </xf>
    <xf numFmtId="177" fontId="6" fillId="9" borderId="11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1" fontId="6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6" fontId="2" fillId="0" borderId="14" xfId="1" applyNumberFormat="1" applyFont="1" applyFill="1" applyBorder="1" applyAlignment="1">
      <alignment vertical="center"/>
    </xf>
    <xf numFmtId="41" fontId="2" fillId="0" borderId="14" xfId="3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7" fillId="0" borderId="51" xfId="1" quotePrefix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3" xfId="1" applyNumberFormat="1" applyFont="1" applyFill="1" applyBorder="1" applyAlignment="1">
      <alignment vertical="center"/>
    </xf>
    <xf numFmtId="41" fontId="2" fillId="0" borderId="23" xfId="3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41" fontId="7" fillId="0" borderId="28" xfId="1" quotePrefix="1" applyFont="1" applyFill="1" applyBorder="1" applyAlignment="1">
      <alignment vertical="center"/>
    </xf>
    <xf numFmtId="41" fontId="7" fillId="0" borderId="28" xfId="1" quotePrefix="1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1" fontId="2" fillId="0" borderId="55" xfId="3" applyNumberFormat="1" applyFont="1" applyFill="1" applyBorder="1" applyAlignment="1">
      <alignment vertical="center"/>
    </xf>
    <xf numFmtId="177" fontId="2" fillId="0" borderId="47" xfId="0" quotePrefix="1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41" fontId="7" fillId="0" borderId="48" xfId="1" quotePrefix="1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7" fontId="6" fillId="0" borderId="1" xfId="0" quotePrefix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9" xfId="1" quotePrefix="1" applyFont="1" applyFill="1" applyBorder="1" applyAlignment="1">
      <alignment vertical="center"/>
    </xf>
    <xf numFmtId="41" fontId="7" fillId="0" borderId="9" xfId="1" quotePrefix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1" fontId="6" fillId="10" borderId="11" xfId="1" quotePrefix="1" applyFont="1" applyFill="1" applyBorder="1" applyAlignment="1">
      <alignment vertical="center"/>
    </xf>
    <xf numFmtId="177" fontId="6" fillId="10" borderId="1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7" fontId="6" fillId="0" borderId="3" xfId="0" quotePrefix="1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41" fontId="7" fillId="0" borderId="0" xfId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quotePrefix="1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41" fontId="6" fillId="11" borderId="49" xfId="1" applyFont="1" applyFill="1" applyBorder="1" applyAlignment="1">
      <alignment vertical="center"/>
    </xf>
    <xf numFmtId="177" fontId="6" fillId="11" borderId="11" xfId="0" applyNumberFormat="1" applyFont="1" applyFill="1" applyBorder="1" applyAlignment="1">
      <alignment horizontal="right" vertical="center"/>
    </xf>
    <xf numFmtId="177" fontId="6" fillId="11" borderId="10" xfId="0" applyNumberFormat="1" applyFont="1" applyFill="1" applyBorder="1" applyAlignment="1">
      <alignment horizontal="right" vertical="center"/>
    </xf>
    <xf numFmtId="41" fontId="6" fillId="12" borderId="11" xfId="1" applyFont="1" applyFill="1" applyBorder="1" applyAlignment="1">
      <alignment vertical="center"/>
    </xf>
    <xf numFmtId="41" fontId="8" fillId="13" borderId="11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8" fillId="14" borderId="11" xfId="1" quotePrefix="1" applyFont="1" applyFill="1" applyBorder="1" applyAlignment="1">
      <alignment vertical="center"/>
    </xf>
  </cellXfs>
  <cellStyles count="4">
    <cellStyle name="쉼표 [0] 2 2 2 3" xfId="3" xr:uid="{58366E32-56C6-45C3-8287-5490B37CF763}"/>
    <cellStyle name="쉼표 [0] 2 3 3" xfId="1" xr:uid="{B96ADEE0-3FD4-4846-A241-DAA26FB606E8}"/>
    <cellStyle name="쉼표 [0] 2 5" xfId="2" xr:uid="{C47E8924-1D50-4E30-9F72-C26DD60BF33E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9&#45380;%20&#54032;&#47588;&#49892;&#51201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6">
          <cell r="D6">
            <v>2164</v>
          </cell>
        </row>
        <row r="7">
          <cell r="D7">
            <v>10</v>
          </cell>
        </row>
        <row r="8">
          <cell r="D8">
            <v>10</v>
          </cell>
        </row>
        <row r="10">
          <cell r="D10">
            <v>0</v>
          </cell>
        </row>
        <row r="11">
          <cell r="D11">
            <v>1115</v>
          </cell>
        </row>
        <row r="12">
          <cell r="D12">
            <v>1115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23</v>
          </cell>
        </row>
        <row r="16">
          <cell r="D16">
            <v>23</v>
          </cell>
        </row>
        <row r="17">
          <cell r="D17">
            <v>6</v>
          </cell>
        </row>
        <row r="20">
          <cell r="D20">
            <v>3319</v>
          </cell>
        </row>
        <row r="23">
          <cell r="D23">
            <v>1010</v>
          </cell>
        </row>
        <row r="24">
          <cell r="D24">
            <v>152</v>
          </cell>
        </row>
        <row r="25">
          <cell r="D25">
            <v>1162</v>
          </cell>
        </row>
        <row r="26">
          <cell r="D26">
            <v>333</v>
          </cell>
        </row>
        <row r="27">
          <cell r="D27">
            <v>239</v>
          </cell>
        </row>
        <row r="28">
          <cell r="D28">
            <v>572</v>
          </cell>
        </row>
        <row r="29">
          <cell r="D29">
            <v>5053</v>
          </cell>
        </row>
        <row r="33">
          <cell r="D33">
            <v>11863</v>
          </cell>
        </row>
        <row r="34">
          <cell r="D34">
            <v>201</v>
          </cell>
        </row>
        <row r="36">
          <cell r="D36">
            <v>20188</v>
          </cell>
        </row>
        <row r="37">
          <cell r="D37">
            <v>1400</v>
          </cell>
        </row>
        <row r="38">
          <cell r="D38">
            <v>33652</v>
          </cell>
        </row>
        <row r="40">
          <cell r="D40">
            <v>38705</v>
          </cell>
        </row>
        <row r="43">
          <cell r="D43">
            <v>41798</v>
          </cell>
        </row>
      </sheetData>
      <sheetData sheetId="1"/>
      <sheetData sheetId="2">
        <row r="5">
          <cell r="D5">
            <v>2401</v>
          </cell>
        </row>
        <row r="6">
          <cell r="D6">
            <v>2401</v>
          </cell>
        </row>
        <row r="7">
          <cell r="D7">
            <v>1</v>
          </cell>
        </row>
        <row r="8">
          <cell r="D8">
            <v>1</v>
          </cell>
        </row>
        <row r="10">
          <cell r="D10">
            <v>0</v>
          </cell>
        </row>
        <row r="11">
          <cell r="D11">
            <v>1075</v>
          </cell>
        </row>
        <row r="12">
          <cell r="D12">
            <v>1075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18</v>
          </cell>
        </row>
        <row r="16">
          <cell r="D16">
            <v>18</v>
          </cell>
        </row>
        <row r="17">
          <cell r="D17">
            <v>4</v>
          </cell>
        </row>
        <row r="18">
          <cell r="D18">
            <v>0</v>
          </cell>
        </row>
        <row r="20">
          <cell r="D20">
            <v>3501</v>
          </cell>
        </row>
        <row r="23">
          <cell r="D23">
            <v>920</v>
          </cell>
        </row>
        <row r="24">
          <cell r="D24">
            <v>133</v>
          </cell>
        </row>
        <row r="25">
          <cell r="D25">
            <v>1053</v>
          </cell>
        </row>
        <row r="26">
          <cell r="D26">
            <v>295</v>
          </cell>
        </row>
        <row r="27">
          <cell r="D27">
            <v>328</v>
          </cell>
        </row>
        <row r="28">
          <cell r="D28">
            <v>623</v>
          </cell>
        </row>
        <row r="29">
          <cell r="D29">
            <v>5177</v>
          </cell>
        </row>
        <row r="33">
          <cell r="D33">
            <v>8770</v>
          </cell>
        </row>
        <row r="34">
          <cell r="D34">
            <v>120</v>
          </cell>
        </row>
        <row r="35">
          <cell r="D35">
            <v>0</v>
          </cell>
        </row>
        <row r="36">
          <cell r="D36">
            <v>17683</v>
          </cell>
        </row>
        <row r="37">
          <cell r="D37">
            <v>968</v>
          </cell>
        </row>
        <row r="38">
          <cell r="D38">
            <v>27541</v>
          </cell>
        </row>
        <row r="40">
          <cell r="D40">
            <v>32718</v>
          </cell>
        </row>
        <row r="43">
          <cell r="D43">
            <v>41022</v>
          </cell>
        </row>
      </sheetData>
      <sheetData sheetId="3"/>
      <sheetData sheetId="4">
        <row r="5">
          <cell r="D5">
            <v>2676</v>
          </cell>
        </row>
        <row r="6">
          <cell r="D6">
            <v>2676</v>
          </cell>
        </row>
        <row r="7">
          <cell r="D7">
            <v>2</v>
          </cell>
        </row>
        <row r="8">
          <cell r="D8">
            <v>2</v>
          </cell>
        </row>
        <row r="10">
          <cell r="D10">
            <v>0</v>
          </cell>
        </row>
        <row r="11">
          <cell r="D11">
            <v>1183</v>
          </cell>
        </row>
        <row r="12">
          <cell r="D12">
            <v>1183</v>
          </cell>
        </row>
        <row r="13">
          <cell r="D13">
            <v>55</v>
          </cell>
        </row>
        <row r="14">
          <cell r="D14">
            <v>55</v>
          </cell>
        </row>
        <row r="15">
          <cell r="D15">
            <v>13</v>
          </cell>
        </row>
        <row r="16">
          <cell r="D16">
            <v>13</v>
          </cell>
        </row>
        <row r="17">
          <cell r="D17">
            <v>0</v>
          </cell>
        </row>
        <row r="18">
          <cell r="D18">
            <v>650</v>
          </cell>
        </row>
        <row r="20">
          <cell r="D20">
            <v>4579</v>
          </cell>
        </row>
        <row r="21">
          <cell r="D21">
            <v>2</v>
          </cell>
        </row>
        <row r="23">
          <cell r="D23">
            <v>1043</v>
          </cell>
        </row>
        <row r="24">
          <cell r="D24">
            <v>150</v>
          </cell>
        </row>
        <row r="25">
          <cell r="D25">
            <v>1195</v>
          </cell>
        </row>
        <row r="26">
          <cell r="D26">
            <v>293</v>
          </cell>
        </row>
        <row r="27">
          <cell r="D27">
            <v>353</v>
          </cell>
        </row>
        <row r="28">
          <cell r="D28">
            <v>646</v>
          </cell>
        </row>
        <row r="29">
          <cell r="D29">
            <v>6420</v>
          </cell>
        </row>
        <row r="33">
          <cell r="D33">
            <v>11602</v>
          </cell>
        </row>
        <row r="34">
          <cell r="D34">
            <v>77</v>
          </cell>
        </row>
        <row r="35">
          <cell r="D35">
            <v>0</v>
          </cell>
        </row>
        <row r="36">
          <cell r="D36">
            <v>24420</v>
          </cell>
        </row>
        <row r="37">
          <cell r="D37">
            <v>477</v>
          </cell>
        </row>
        <row r="38">
          <cell r="D38">
            <v>36576</v>
          </cell>
        </row>
        <row r="40">
          <cell r="D40">
            <v>42996</v>
          </cell>
        </row>
        <row r="43">
          <cell r="D43">
            <v>54288</v>
          </cell>
        </row>
      </sheetData>
      <sheetData sheetId="5"/>
      <sheetData sheetId="6">
        <row r="5">
          <cell r="D5">
            <v>2838</v>
          </cell>
        </row>
        <row r="6">
          <cell r="D6">
            <v>2838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1151</v>
          </cell>
        </row>
        <row r="12">
          <cell r="D12">
            <v>1151</v>
          </cell>
        </row>
        <row r="13">
          <cell r="D13">
            <v>64</v>
          </cell>
        </row>
        <row r="14">
          <cell r="D14">
            <v>64</v>
          </cell>
        </row>
        <row r="15">
          <cell r="D15">
            <v>24</v>
          </cell>
        </row>
        <row r="16">
          <cell r="D16">
            <v>24</v>
          </cell>
        </row>
        <row r="17">
          <cell r="D17">
            <v>0</v>
          </cell>
        </row>
        <row r="18">
          <cell r="D18">
            <v>452</v>
          </cell>
        </row>
        <row r="20">
          <cell r="D20">
            <v>4529</v>
          </cell>
        </row>
        <row r="21">
          <cell r="D21">
            <v>3</v>
          </cell>
        </row>
        <row r="22">
          <cell r="D22">
            <v>0</v>
          </cell>
        </row>
        <row r="23">
          <cell r="D23">
            <v>1057</v>
          </cell>
        </row>
        <row r="24">
          <cell r="D24">
            <v>197</v>
          </cell>
        </row>
        <row r="25">
          <cell r="D25">
            <v>1257</v>
          </cell>
        </row>
        <row r="26">
          <cell r="D26">
            <v>326</v>
          </cell>
        </row>
        <row r="27">
          <cell r="D27">
            <v>321</v>
          </cell>
        </row>
        <row r="28">
          <cell r="D28">
            <v>647</v>
          </cell>
        </row>
        <row r="29">
          <cell r="D29">
            <v>6433</v>
          </cell>
        </row>
        <row r="33">
          <cell r="D33">
            <v>11673</v>
          </cell>
        </row>
        <row r="34">
          <cell r="D34">
            <v>179</v>
          </cell>
        </row>
        <row r="35">
          <cell r="D35">
            <v>0</v>
          </cell>
        </row>
        <row r="36">
          <cell r="D36">
            <v>20179</v>
          </cell>
        </row>
        <row r="37">
          <cell r="D37">
            <v>778</v>
          </cell>
        </row>
        <row r="38">
          <cell r="D38">
            <v>32809</v>
          </cell>
        </row>
        <row r="40">
          <cell r="D40">
            <v>39242</v>
          </cell>
        </row>
        <row r="43">
          <cell r="D43">
            <v>46542</v>
          </cell>
        </row>
      </sheetData>
      <sheetData sheetId="7"/>
      <sheetData sheetId="8">
        <row r="5">
          <cell r="D5">
            <v>3130</v>
          </cell>
        </row>
        <row r="6">
          <cell r="D6">
            <v>3130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1144</v>
          </cell>
        </row>
        <row r="12">
          <cell r="D12">
            <v>1144</v>
          </cell>
        </row>
        <row r="13">
          <cell r="D13">
            <v>104</v>
          </cell>
        </row>
        <row r="14">
          <cell r="D14">
            <v>104</v>
          </cell>
        </row>
        <row r="15">
          <cell r="D15">
            <v>13</v>
          </cell>
        </row>
        <row r="16">
          <cell r="D16">
            <v>13</v>
          </cell>
        </row>
        <row r="18">
          <cell r="D18">
            <v>327</v>
          </cell>
        </row>
        <row r="19">
          <cell r="D19">
            <v>327</v>
          </cell>
        </row>
        <row r="20">
          <cell r="D20">
            <v>4718</v>
          </cell>
        </row>
        <row r="23">
          <cell r="D23">
            <v>1157</v>
          </cell>
        </row>
        <row r="24">
          <cell r="D24">
            <v>220</v>
          </cell>
        </row>
        <row r="25">
          <cell r="D25">
            <v>1377</v>
          </cell>
        </row>
        <row r="26">
          <cell r="D26">
            <v>294</v>
          </cell>
        </row>
        <row r="27">
          <cell r="D27">
            <v>338</v>
          </cell>
        </row>
        <row r="28">
          <cell r="D28">
            <v>632</v>
          </cell>
        </row>
        <row r="29">
          <cell r="D29">
            <v>6727</v>
          </cell>
        </row>
        <row r="33">
          <cell r="D33">
            <v>11931</v>
          </cell>
        </row>
        <row r="34">
          <cell r="D34">
            <v>170</v>
          </cell>
        </row>
        <row r="35">
          <cell r="D35">
            <v>0</v>
          </cell>
        </row>
        <row r="36">
          <cell r="D36">
            <v>21709</v>
          </cell>
        </row>
        <row r="37">
          <cell r="D37">
            <v>523</v>
          </cell>
        </row>
        <row r="38">
          <cell r="D38">
            <v>34333</v>
          </cell>
        </row>
        <row r="40">
          <cell r="D40">
            <v>41060</v>
          </cell>
        </row>
        <row r="43">
          <cell r="D43">
            <v>42164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C41E7-8219-478D-996A-DF5691846632}">
  <sheetPr>
    <pageSetUpPr fitToPage="1"/>
  </sheetPr>
  <dimension ref="A1:P81"/>
  <sheetViews>
    <sheetView showGridLines="0" tabSelected="1" zoomScale="85" zoomScaleNormal="85" workbookViewId="0">
      <selection activeCell="Q37" sqref="Q37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46" width="8.88671875" style="1"/>
    <col min="247" max="247" width="3.21875" style="1" customWidth="1"/>
    <col min="248" max="248" width="8.109375" style="1" customWidth="1"/>
    <col min="249" max="249" width="15.77734375" style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5546875" style="1" customWidth="1"/>
    <col min="259" max="259" width="11.6640625" style="1" customWidth="1"/>
    <col min="260" max="260" width="11.109375" style="1" customWidth="1"/>
    <col min="261" max="261" width="12.44140625" style="1" customWidth="1"/>
    <col min="262" max="263" width="8" style="1" customWidth="1"/>
    <col min="264" max="264" width="10" style="1" bestFit="1" customWidth="1"/>
    <col min="265" max="265" width="10.21875" style="1" bestFit="1" customWidth="1"/>
    <col min="266" max="267" width="8" style="1" customWidth="1"/>
    <col min="268" max="268" width="10.21875" style="1" bestFit="1" customWidth="1"/>
    <col min="269" max="502" width="8.88671875" style="1"/>
    <col min="503" max="503" width="3.21875" style="1" customWidth="1"/>
    <col min="504" max="504" width="8.109375" style="1" customWidth="1"/>
    <col min="505" max="505" width="15.77734375" style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5546875" style="1" customWidth="1"/>
    <col min="515" max="515" width="11.6640625" style="1" customWidth="1"/>
    <col min="516" max="516" width="11.109375" style="1" customWidth="1"/>
    <col min="517" max="517" width="12.44140625" style="1" customWidth="1"/>
    <col min="518" max="519" width="8" style="1" customWidth="1"/>
    <col min="520" max="520" width="10" style="1" bestFit="1" customWidth="1"/>
    <col min="521" max="521" width="10.21875" style="1" bestFit="1" customWidth="1"/>
    <col min="522" max="523" width="8" style="1" customWidth="1"/>
    <col min="524" max="524" width="10.21875" style="1" bestFit="1" customWidth="1"/>
    <col min="525" max="758" width="8.88671875" style="1"/>
    <col min="759" max="759" width="3.21875" style="1" customWidth="1"/>
    <col min="760" max="760" width="8.109375" style="1" customWidth="1"/>
    <col min="761" max="761" width="15.77734375" style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5546875" style="1" customWidth="1"/>
    <col min="771" max="771" width="11.6640625" style="1" customWidth="1"/>
    <col min="772" max="772" width="11.109375" style="1" customWidth="1"/>
    <col min="773" max="773" width="12.44140625" style="1" customWidth="1"/>
    <col min="774" max="775" width="8" style="1" customWidth="1"/>
    <col min="776" max="776" width="10" style="1" bestFit="1" customWidth="1"/>
    <col min="777" max="777" width="10.21875" style="1" bestFit="1" customWidth="1"/>
    <col min="778" max="779" width="8" style="1" customWidth="1"/>
    <col min="780" max="780" width="10.21875" style="1" bestFit="1" customWidth="1"/>
    <col min="781" max="1014" width="8.88671875" style="1"/>
    <col min="1015" max="1015" width="3.21875" style="1" customWidth="1"/>
    <col min="1016" max="1016" width="8.109375" style="1" customWidth="1"/>
    <col min="1017" max="1017" width="15.77734375" style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5546875" style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1" width="8" style="1" customWidth="1"/>
    <col min="1032" max="1032" width="10" style="1" bestFit="1" customWidth="1"/>
    <col min="1033" max="1033" width="10.21875" style="1" bestFit="1" customWidth="1"/>
    <col min="1034" max="1035" width="8" style="1" customWidth="1"/>
    <col min="1036" max="1036" width="10.21875" style="1" bestFit="1" customWidth="1"/>
    <col min="1037" max="1270" width="8.88671875" style="1"/>
    <col min="1271" max="1271" width="3.21875" style="1" customWidth="1"/>
    <col min="1272" max="1272" width="8.109375" style="1" customWidth="1"/>
    <col min="1273" max="1273" width="15.77734375" style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5546875" style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7" width="8" style="1" customWidth="1"/>
    <col min="1288" max="1288" width="10" style="1" bestFit="1" customWidth="1"/>
    <col min="1289" max="1289" width="10.21875" style="1" bestFit="1" customWidth="1"/>
    <col min="1290" max="1291" width="8" style="1" customWidth="1"/>
    <col min="1292" max="1292" width="10.21875" style="1" bestFit="1" customWidth="1"/>
    <col min="1293" max="1526" width="8.88671875" style="1"/>
    <col min="1527" max="1527" width="3.21875" style="1" customWidth="1"/>
    <col min="1528" max="1528" width="8.109375" style="1" customWidth="1"/>
    <col min="1529" max="1529" width="15.77734375" style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5546875" style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3" width="8" style="1" customWidth="1"/>
    <col min="1544" max="1544" width="10" style="1" bestFit="1" customWidth="1"/>
    <col min="1545" max="1545" width="10.21875" style="1" bestFit="1" customWidth="1"/>
    <col min="1546" max="1547" width="8" style="1" customWidth="1"/>
    <col min="1548" max="1548" width="10.21875" style="1" bestFit="1" customWidth="1"/>
    <col min="1549" max="1782" width="8.88671875" style="1"/>
    <col min="1783" max="1783" width="3.21875" style="1" customWidth="1"/>
    <col min="1784" max="1784" width="8.109375" style="1" customWidth="1"/>
    <col min="1785" max="1785" width="15.77734375" style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5546875" style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9" width="8" style="1" customWidth="1"/>
    <col min="1800" max="1800" width="10" style="1" bestFit="1" customWidth="1"/>
    <col min="1801" max="1801" width="10.21875" style="1" bestFit="1" customWidth="1"/>
    <col min="1802" max="1803" width="8" style="1" customWidth="1"/>
    <col min="1804" max="1804" width="10.21875" style="1" bestFit="1" customWidth="1"/>
    <col min="1805" max="2038" width="8.88671875" style="1"/>
    <col min="2039" max="2039" width="3.21875" style="1" customWidth="1"/>
    <col min="2040" max="2040" width="8.109375" style="1" customWidth="1"/>
    <col min="2041" max="2041" width="15.77734375" style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5546875" style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5" width="8" style="1" customWidth="1"/>
    <col min="2056" max="2056" width="10" style="1" bestFit="1" customWidth="1"/>
    <col min="2057" max="2057" width="10.21875" style="1" bestFit="1" customWidth="1"/>
    <col min="2058" max="2059" width="8" style="1" customWidth="1"/>
    <col min="2060" max="2060" width="10.21875" style="1" bestFit="1" customWidth="1"/>
    <col min="2061" max="2294" width="8.88671875" style="1"/>
    <col min="2295" max="2295" width="3.21875" style="1" customWidth="1"/>
    <col min="2296" max="2296" width="8.109375" style="1" customWidth="1"/>
    <col min="2297" max="2297" width="15.77734375" style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5546875" style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1" width="8" style="1" customWidth="1"/>
    <col min="2312" max="2312" width="10" style="1" bestFit="1" customWidth="1"/>
    <col min="2313" max="2313" width="10.21875" style="1" bestFit="1" customWidth="1"/>
    <col min="2314" max="2315" width="8" style="1" customWidth="1"/>
    <col min="2316" max="2316" width="10.21875" style="1" bestFit="1" customWidth="1"/>
    <col min="2317" max="2550" width="8.88671875" style="1"/>
    <col min="2551" max="2551" width="3.21875" style="1" customWidth="1"/>
    <col min="2552" max="2552" width="8.109375" style="1" customWidth="1"/>
    <col min="2553" max="2553" width="15.77734375" style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5546875" style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7" width="8" style="1" customWidth="1"/>
    <col min="2568" max="2568" width="10" style="1" bestFit="1" customWidth="1"/>
    <col min="2569" max="2569" width="10.21875" style="1" bestFit="1" customWidth="1"/>
    <col min="2570" max="2571" width="8" style="1" customWidth="1"/>
    <col min="2572" max="2572" width="10.21875" style="1" bestFit="1" customWidth="1"/>
    <col min="2573" max="2806" width="8.88671875" style="1"/>
    <col min="2807" max="2807" width="3.21875" style="1" customWidth="1"/>
    <col min="2808" max="2808" width="8.109375" style="1" customWidth="1"/>
    <col min="2809" max="2809" width="15.77734375" style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5546875" style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3" width="8" style="1" customWidth="1"/>
    <col min="2824" max="2824" width="10" style="1" bestFit="1" customWidth="1"/>
    <col min="2825" max="2825" width="10.21875" style="1" bestFit="1" customWidth="1"/>
    <col min="2826" max="2827" width="8" style="1" customWidth="1"/>
    <col min="2828" max="2828" width="10.21875" style="1" bestFit="1" customWidth="1"/>
    <col min="2829" max="3062" width="8.88671875" style="1"/>
    <col min="3063" max="3063" width="3.21875" style="1" customWidth="1"/>
    <col min="3064" max="3064" width="8.109375" style="1" customWidth="1"/>
    <col min="3065" max="3065" width="15.77734375" style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5546875" style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9" width="8" style="1" customWidth="1"/>
    <col min="3080" max="3080" width="10" style="1" bestFit="1" customWidth="1"/>
    <col min="3081" max="3081" width="10.21875" style="1" bestFit="1" customWidth="1"/>
    <col min="3082" max="3083" width="8" style="1" customWidth="1"/>
    <col min="3084" max="3084" width="10.21875" style="1" bestFit="1" customWidth="1"/>
    <col min="3085" max="3318" width="8.88671875" style="1"/>
    <col min="3319" max="3319" width="3.21875" style="1" customWidth="1"/>
    <col min="3320" max="3320" width="8.109375" style="1" customWidth="1"/>
    <col min="3321" max="3321" width="15.77734375" style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5546875" style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5" width="8" style="1" customWidth="1"/>
    <col min="3336" max="3336" width="10" style="1" bestFit="1" customWidth="1"/>
    <col min="3337" max="3337" width="10.21875" style="1" bestFit="1" customWidth="1"/>
    <col min="3338" max="3339" width="8" style="1" customWidth="1"/>
    <col min="3340" max="3340" width="10.21875" style="1" bestFit="1" customWidth="1"/>
    <col min="3341" max="3574" width="8.88671875" style="1"/>
    <col min="3575" max="3575" width="3.21875" style="1" customWidth="1"/>
    <col min="3576" max="3576" width="8.109375" style="1" customWidth="1"/>
    <col min="3577" max="3577" width="15.77734375" style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5546875" style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1" width="8" style="1" customWidth="1"/>
    <col min="3592" max="3592" width="10" style="1" bestFit="1" customWidth="1"/>
    <col min="3593" max="3593" width="10.21875" style="1" bestFit="1" customWidth="1"/>
    <col min="3594" max="3595" width="8" style="1" customWidth="1"/>
    <col min="3596" max="3596" width="10.21875" style="1" bestFit="1" customWidth="1"/>
    <col min="3597" max="3830" width="8.88671875" style="1"/>
    <col min="3831" max="3831" width="3.21875" style="1" customWidth="1"/>
    <col min="3832" max="3832" width="8.109375" style="1" customWidth="1"/>
    <col min="3833" max="3833" width="15.77734375" style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5546875" style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7" width="8" style="1" customWidth="1"/>
    <col min="3848" max="3848" width="10" style="1" bestFit="1" customWidth="1"/>
    <col min="3849" max="3849" width="10.21875" style="1" bestFit="1" customWidth="1"/>
    <col min="3850" max="3851" width="8" style="1" customWidth="1"/>
    <col min="3852" max="3852" width="10.21875" style="1" bestFit="1" customWidth="1"/>
    <col min="3853" max="4086" width="8.88671875" style="1"/>
    <col min="4087" max="4087" width="3.21875" style="1" customWidth="1"/>
    <col min="4088" max="4088" width="8.109375" style="1" customWidth="1"/>
    <col min="4089" max="4089" width="15.77734375" style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5546875" style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3" width="8" style="1" customWidth="1"/>
    <col min="4104" max="4104" width="10" style="1" bestFit="1" customWidth="1"/>
    <col min="4105" max="4105" width="10.21875" style="1" bestFit="1" customWidth="1"/>
    <col min="4106" max="4107" width="8" style="1" customWidth="1"/>
    <col min="4108" max="4108" width="10.21875" style="1" bestFit="1" customWidth="1"/>
    <col min="4109" max="4342" width="8.88671875" style="1"/>
    <col min="4343" max="4343" width="3.21875" style="1" customWidth="1"/>
    <col min="4344" max="4344" width="8.109375" style="1" customWidth="1"/>
    <col min="4345" max="4345" width="15.77734375" style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5546875" style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9" width="8" style="1" customWidth="1"/>
    <col min="4360" max="4360" width="10" style="1" bestFit="1" customWidth="1"/>
    <col min="4361" max="4361" width="10.21875" style="1" bestFit="1" customWidth="1"/>
    <col min="4362" max="4363" width="8" style="1" customWidth="1"/>
    <col min="4364" max="4364" width="10.21875" style="1" bestFit="1" customWidth="1"/>
    <col min="4365" max="4598" width="8.88671875" style="1"/>
    <col min="4599" max="4599" width="3.21875" style="1" customWidth="1"/>
    <col min="4600" max="4600" width="8.109375" style="1" customWidth="1"/>
    <col min="4601" max="4601" width="15.77734375" style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5546875" style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5" width="8" style="1" customWidth="1"/>
    <col min="4616" max="4616" width="10" style="1" bestFit="1" customWidth="1"/>
    <col min="4617" max="4617" width="10.21875" style="1" bestFit="1" customWidth="1"/>
    <col min="4618" max="4619" width="8" style="1" customWidth="1"/>
    <col min="4620" max="4620" width="10.21875" style="1" bestFit="1" customWidth="1"/>
    <col min="4621" max="4854" width="8.88671875" style="1"/>
    <col min="4855" max="4855" width="3.21875" style="1" customWidth="1"/>
    <col min="4856" max="4856" width="8.109375" style="1" customWidth="1"/>
    <col min="4857" max="4857" width="15.77734375" style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5546875" style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1" width="8" style="1" customWidth="1"/>
    <col min="4872" max="4872" width="10" style="1" bestFit="1" customWidth="1"/>
    <col min="4873" max="4873" width="10.21875" style="1" bestFit="1" customWidth="1"/>
    <col min="4874" max="4875" width="8" style="1" customWidth="1"/>
    <col min="4876" max="4876" width="10.21875" style="1" bestFit="1" customWidth="1"/>
    <col min="4877" max="5110" width="8.88671875" style="1"/>
    <col min="5111" max="5111" width="3.21875" style="1" customWidth="1"/>
    <col min="5112" max="5112" width="8.109375" style="1" customWidth="1"/>
    <col min="5113" max="5113" width="15.77734375" style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5546875" style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7" width="8" style="1" customWidth="1"/>
    <col min="5128" max="5128" width="10" style="1" bestFit="1" customWidth="1"/>
    <col min="5129" max="5129" width="10.21875" style="1" bestFit="1" customWidth="1"/>
    <col min="5130" max="5131" width="8" style="1" customWidth="1"/>
    <col min="5132" max="5132" width="10.21875" style="1" bestFit="1" customWidth="1"/>
    <col min="5133" max="5366" width="8.88671875" style="1"/>
    <col min="5367" max="5367" width="3.21875" style="1" customWidth="1"/>
    <col min="5368" max="5368" width="8.109375" style="1" customWidth="1"/>
    <col min="5369" max="5369" width="15.77734375" style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5546875" style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3" width="8" style="1" customWidth="1"/>
    <col min="5384" max="5384" width="10" style="1" bestFit="1" customWidth="1"/>
    <col min="5385" max="5385" width="10.21875" style="1" bestFit="1" customWidth="1"/>
    <col min="5386" max="5387" width="8" style="1" customWidth="1"/>
    <col min="5388" max="5388" width="10.21875" style="1" bestFit="1" customWidth="1"/>
    <col min="5389" max="5622" width="8.88671875" style="1"/>
    <col min="5623" max="5623" width="3.21875" style="1" customWidth="1"/>
    <col min="5624" max="5624" width="8.109375" style="1" customWidth="1"/>
    <col min="5625" max="5625" width="15.77734375" style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5546875" style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9" width="8" style="1" customWidth="1"/>
    <col min="5640" max="5640" width="10" style="1" bestFit="1" customWidth="1"/>
    <col min="5641" max="5641" width="10.21875" style="1" bestFit="1" customWidth="1"/>
    <col min="5642" max="5643" width="8" style="1" customWidth="1"/>
    <col min="5644" max="5644" width="10.21875" style="1" bestFit="1" customWidth="1"/>
    <col min="5645" max="5878" width="8.88671875" style="1"/>
    <col min="5879" max="5879" width="3.21875" style="1" customWidth="1"/>
    <col min="5880" max="5880" width="8.109375" style="1" customWidth="1"/>
    <col min="5881" max="5881" width="15.77734375" style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5546875" style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5" width="8" style="1" customWidth="1"/>
    <col min="5896" max="5896" width="10" style="1" bestFit="1" customWidth="1"/>
    <col min="5897" max="5897" width="10.21875" style="1" bestFit="1" customWidth="1"/>
    <col min="5898" max="5899" width="8" style="1" customWidth="1"/>
    <col min="5900" max="5900" width="10.21875" style="1" bestFit="1" customWidth="1"/>
    <col min="5901" max="6134" width="8.88671875" style="1"/>
    <col min="6135" max="6135" width="3.21875" style="1" customWidth="1"/>
    <col min="6136" max="6136" width="8.109375" style="1" customWidth="1"/>
    <col min="6137" max="6137" width="15.77734375" style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5546875" style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1" width="8" style="1" customWidth="1"/>
    <col min="6152" max="6152" width="10" style="1" bestFit="1" customWidth="1"/>
    <col min="6153" max="6153" width="10.21875" style="1" bestFit="1" customWidth="1"/>
    <col min="6154" max="6155" width="8" style="1" customWidth="1"/>
    <col min="6156" max="6156" width="10.21875" style="1" bestFit="1" customWidth="1"/>
    <col min="6157" max="6390" width="8.88671875" style="1"/>
    <col min="6391" max="6391" width="3.21875" style="1" customWidth="1"/>
    <col min="6392" max="6392" width="8.109375" style="1" customWidth="1"/>
    <col min="6393" max="6393" width="15.77734375" style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5546875" style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7" width="8" style="1" customWidth="1"/>
    <col min="6408" max="6408" width="10" style="1" bestFit="1" customWidth="1"/>
    <col min="6409" max="6409" width="10.21875" style="1" bestFit="1" customWidth="1"/>
    <col min="6410" max="6411" width="8" style="1" customWidth="1"/>
    <col min="6412" max="6412" width="10.21875" style="1" bestFit="1" customWidth="1"/>
    <col min="6413" max="6646" width="8.88671875" style="1"/>
    <col min="6647" max="6647" width="3.21875" style="1" customWidth="1"/>
    <col min="6648" max="6648" width="8.109375" style="1" customWidth="1"/>
    <col min="6649" max="6649" width="15.77734375" style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5546875" style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3" width="8" style="1" customWidth="1"/>
    <col min="6664" max="6664" width="10" style="1" bestFit="1" customWidth="1"/>
    <col min="6665" max="6665" width="10.21875" style="1" bestFit="1" customWidth="1"/>
    <col min="6666" max="6667" width="8" style="1" customWidth="1"/>
    <col min="6668" max="6668" width="10.21875" style="1" bestFit="1" customWidth="1"/>
    <col min="6669" max="6902" width="8.88671875" style="1"/>
    <col min="6903" max="6903" width="3.21875" style="1" customWidth="1"/>
    <col min="6904" max="6904" width="8.109375" style="1" customWidth="1"/>
    <col min="6905" max="6905" width="15.77734375" style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5546875" style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9" width="8" style="1" customWidth="1"/>
    <col min="6920" max="6920" width="10" style="1" bestFit="1" customWidth="1"/>
    <col min="6921" max="6921" width="10.21875" style="1" bestFit="1" customWidth="1"/>
    <col min="6922" max="6923" width="8" style="1" customWidth="1"/>
    <col min="6924" max="6924" width="10.21875" style="1" bestFit="1" customWidth="1"/>
    <col min="6925" max="7158" width="8.88671875" style="1"/>
    <col min="7159" max="7159" width="3.21875" style="1" customWidth="1"/>
    <col min="7160" max="7160" width="8.109375" style="1" customWidth="1"/>
    <col min="7161" max="7161" width="15.77734375" style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5546875" style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5" width="8" style="1" customWidth="1"/>
    <col min="7176" max="7176" width="10" style="1" bestFit="1" customWidth="1"/>
    <col min="7177" max="7177" width="10.21875" style="1" bestFit="1" customWidth="1"/>
    <col min="7178" max="7179" width="8" style="1" customWidth="1"/>
    <col min="7180" max="7180" width="10.21875" style="1" bestFit="1" customWidth="1"/>
    <col min="7181" max="7414" width="8.88671875" style="1"/>
    <col min="7415" max="7415" width="3.21875" style="1" customWidth="1"/>
    <col min="7416" max="7416" width="8.109375" style="1" customWidth="1"/>
    <col min="7417" max="7417" width="15.77734375" style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5546875" style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1" width="8" style="1" customWidth="1"/>
    <col min="7432" max="7432" width="10" style="1" bestFit="1" customWidth="1"/>
    <col min="7433" max="7433" width="10.21875" style="1" bestFit="1" customWidth="1"/>
    <col min="7434" max="7435" width="8" style="1" customWidth="1"/>
    <col min="7436" max="7436" width="10.21875" style="1" bestFit="1" customWidth="1"/>
    <col min="7437" max="7670" width="8.88671875" style="1"/>
    <col min="7671" max="7671" width="3.21875" style="1" customWidth="1"/>
    <col min="7672" max="7672" width="8.109375" style="1" customWidth="1"/>
    <col min="7673" max="7673" width="15.77734375" style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5546875" style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7" width="8" style="1" customWidth="1"/>
    <col min="7688" max="7688" width="10" style="1" bestFit="1" customWidth="1"/>
    <col min="7689" max="7689" width="10.21875" style="1" bestFit="1" customWidth="1"/>
    <col min="7690" max="7691" width="8" style="1" customWidth="1"/>
    <col min="7692" max="7692" width="10.21875" style="1" bestFit="1" customWidth="1"/>
    <col min="7693" max="7926" width="8.88671875" style="1"/>
    <col min="7927" max="7927" width="3.21875" style="1" customWidth="1"/>
    <col min="7928" max="7928" width="8.109375" style="1" customWidth="1"/>
    <col min="7929" max="7929" width="15.77734375" style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5546875" style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3" width="8" style="1" customWidth="1"/>
    <col min="7944" max="7944" width="10" style="1" bestFit="1" customWidth="1"/>
    <col min="7945" max="7945" width="10.21875" style="1" bestFit="1" customWidth="1"/>
    <col min="7946" max="7947" width="8" style="1" customWidth="1"/>
    <col min="7948" max="7948" width="10.21875" style="1" bestFit="1" customWidth="1"/>
    <col min="7949" max="8182" width="8.88671875" style="1"/>
    <col min="8183" max="8183" width="3.21875" style="1" customWidth="1"/>
    <col min="8184" max="8184" width="8.109375" style="1" customWidth="1"/>
    <col min="8185" max="8185" width="15.77734375" style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5546875" style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9" width="8" style="1" customWidth="1"/>
    <col min="8200" max="8200" width="10" style="1" bestFit="1" customWidth="1"/>
    <col min="8201" max="8201" width="10.21875" style="1" bestFit="1" customWidth="1"/>
    <col min="8202" max="8203" width="8" style="1" customWidth="1"/>
    <col min="8204" max="8204" width="10.21875" style="1" bestFit="1" customWidth="1"/>
    <col min="8205" max="8438" width="8.88671875" style="1"/>
    <col min="8439" max="8439" width="3.21875" style="1" customWidth="1"/>
    <col min="8440" max="8440" width="8.109375" style="1" customWidth="1"/>
    <col min="8441" max="8441" width="15.77734375" style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5546875" style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5" width="8" style="1" customWidth="1"/>
    <col min="8456" max="8456" width="10" style="1" bestFit="1" customWidth="1"/>
    <col min="8457" max="8457" width="10.21875" style="1" bestFit="1" customWidth="1"/>
    <col min="8458" max="8459" width="8" style="1" customWidth="1"/>
    <col min="8460" max="8460" width="10.21875" style="1" bestFit="1" customWidth="1"/>
    <col min="8461" max="8694" width="8.88671875" style="1"/>
    <col min="8695" max="8695" width="3.21875" style="1" customWidth="1"/>
    <col min="8696" max="8696" width="8.109375" style="1" customWidth="1"/>
    <col min="8697" max="8697" width="15.77734375" style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5546875" style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1" width="8" style="1" customWidth="1"/>
    <col min="8712" max="8712" width="10" style="1" bestFit="1" customWidth="1"/>
    <col min="8713" max="8713" width="10.21875" style="1" bestFit="1" customWidth="1"/>
    <col min="8714" max="8715" width="8" style="1" customWidth="1"/>
    <col min="8716" max="8716" width="10.21875" style="1" bestFit="1" customWidth="1"/>
    <col min="8717" max="8950" width="8.88671875" style="1"/>
    <col min="8951" max="8951" width="3.21875" style="1" customWidth="1"/>
    <col min="8952" max="8952" width="8.109375" style="1" customWidth="1"/>
    <col min="8953" max="8953" width="15.77734375" style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5546875" style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7" width="8" style="1" customWidth="1"/>
    <col min="8968" max="8968" width="10" style="1" bestFit="1" customWidth="1"/>
    <col min="8969" max="8969" width="10.21875" style="1" bestFit="1" customWidth="1"/>
    <col min="8970" max="8971" width="8" style="1" customWidth="1"/>
    <col min="8972" max="8972" width="10.21875" style="1" bestFit="1" customWidth="1"/>
    <col min="8973" max="9206" width="8.88671875" style="1"/>
    <col min="9207" max="9207" width="3.21875" style="1" customWidth="1"/>
    <col min="9208" max="9208" width="8.109375" style="1" customWidth="1"/>
    <col min="9209" max="9209" width="15.77734375" style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5546875" style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3" width="8" style="1" customWidth="1"/>
    <col min="9224" max="9224" width="10" style="1" bestFit="1" customWidth="1"/>
    <col min="9225" max="9225" width="10.21875" style="1" bestFit="1" customWidth="1"/>
    <col min="9226" max="9227" width="8" style="1" customWidth="1"/>
    <col min="9228" max="9228" width="10.21875" style="1" bestFit="1" customWidth="1"/>
    <col min="9229" max="9462" width="8.88671875" style="1"/>
    <col min="9463" max="9463" width="3.21875" style="1" customWidth="1"/>
    <col min="9464" max="9464" width="8.109375" style="1" customWidth="1"/>
    <col min="9465" max="9465" width="15.77734375" style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5546875" style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9" width="8" style="1" customWidth="1"/>
    <col min="9480" max="9480" width="10" style="1" bestFit="1" customWidth="1"/>
    <col min="9481" max="9481" width="10.21875" style="1" bestFit="1" customWidth="1"/>
    <col min="9482" max="9483" width="8" style="1" customWidth="1"/>
    <col min="9484" max="9484" width="10.21875" style="1" bestFit="1" customWidth="1"/>
    <col min="9485" max="9718" width="8.88671875" style="1"/>
    <col min="9719" max="9719" width="3.21875" style="1" customWidth="1"/>
    <col min="9720" max="9720" width="8.109375" style="1" customWidth="1"/>
    <col min="9721" max="9721" width="15.77734375" style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5546875" style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5" width="8" style="1" customWidth="1"/>
    <col min="9736" max="9736" width="10" style="1" bestFit="1" customWidth="1"/>
    <col min="9737" max="9737" width="10.21875" style="1" bestFit="1" customWidth="1"/>
    <col min="9738" max="9739" width="8" style="1" customWidth="1"/>
    <col min="9740" max="9740" width="10.21875" style="1" bestFit="1" customWidth="1"/>
    <col min="9741" max="9974" width="8.88671875" style="1"/>
    <col min="9975" max="9975" width="3.21875" style="1" customWidth="1"/>
    <col min="9976" max="9976" width="8.109375" style="1" customWidth="1"/>
    <col min="9977" max="9977" width="15.77734375" style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5546875" style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1" width="8" style="1" customWidth="1"/>
    <col min="9992" max="9992" width="10" style="1" bestFit="1" customWidth="1"/>
    <col min="9993" max="9993" width="10.21875" style="1" bestFit="1" customWidth="1"/>
    <col min="9994" max="9995" width="8" style="1" customWidth="1"/>
    <col min="9996" max="9996" width="10.21875" style="1" bestFit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77734375" style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5546875" style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7" width="8" style="1" customWidth="1"/>
    <col min="10248" max="10248" width="10" style="1" bestFit="1" customWidth="1"/>
    <col min="10249" max="10249" width="10.21875" style="1" bestFit="1" customWidth="1"/>
    <col min="10250" max="10251" width="8" style="1" customWidth="1"/>
    <col min="10252" max="10252" width="10.21875" style="1" bestFit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77734375" style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5546875" style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3" width="8" style="1" customWidth="1"/>
    <col min="10504" max="10504" width="10" style="1" bestFit="1" customWidth="1"/>
    <col min="10505" max="10505" width="10.21875" style="1" bestFit="1" customWidth="1"/>
    <col min="10506" max="10507" width="8" style="1" customWidth="1"/>
    <col min="10508" max="10508" width="10.21875" style="1" bestFit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77734375" style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5546875" style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9" width="8" style="1" customWidth="1"/>
    <col min="10760" max="10760" width="10" style="1" bestFit="1" customWidth="1"/>
    <col min="10761" max="10761" width="10.21875" style="1" bestFit="1" customWidth="1"/>
    <col min="10762" max="10763" width="8" style="1" customWidth="1"/>
    <col min="10764" max="10764" width="10.21875" style="1" bestFit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77734375" style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5546875" style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5" width="8" style="1" customWidth="1"/>
    <col min="11016" max="11016" width="10" style="1" bestFit="1" customWidth="1"/>
    <col min="11017" max="11017" width="10.21875" style="1" bestFit="1" customWidth="1"/>
    <col min="11018" max="11019" width="8" style="1" customWidth="1"/>
    <col min="11020" max="11020" width="10.21875" style="1" bestFit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77734375" style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5546875" style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1" width="8" style="1" customWidth="1"/>
    <col min="11272" max="11272" width="10" style="1" bestFit="1" customWidth="1"/>
    <col min="11273" max="11273" width="10.21875" style="1" bestFit="1" customWidth="1"/>
    <col min="11274" max="11275" width="8" style="1" customWidth="1"/>
    <col min="11276" max="11276" width="10.21875" style="1" bestFit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77734375" style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5546875" style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7" width="8" style="1" customWidth="1"/>
    <col min="11528" max="11528" width="10" style="1" bestFit="1" customWidth="1"/>
    <col min="11529" max="11529" width="10.21875" style="1" bestFit="1" customWidth="1"/>
    <col min="11530" max="11531" width="8" style="1" customWidth="1"/>
    <col min="11532" max="11532" width="10.21875" style="1" bestFit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77734375" style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5546875" style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3" width="8" style="1" customWidth="1"/>
    <col min="11784" max="11784" width="10" style="1" bestFit="1" customWidth="1"/>
    <col min="11785" max="11785" width="10.21875" style="1" bestFit="1" customWidth="1"/>
    <col min="11786" max="11787" width="8" style="1" customWidth="1"/>
    <col min="11788" max="11788" width="10.21875" style="1" bestFit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77734375" style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5546875" style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9" width="8" style="1" customWidth="1"/>
    <col min="12040" max="12040" width="10" style="1" bestFit="1" customWidth="1"/>
    <col min="12041" max="12041" width="10.21875" style="1" bestFit="1" customWidth="1"/>
    <col min="12042" max="12043" width="8" style="1" customWidth="1"/>
    <col min="12044" max="12044" width="10.21875" style="1" bestFit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77734375" style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5546875" style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5" width="8" style="1" customWidth="1"/>
    <col min="12296" max="12296" width="10" style="1" bestFit="1" customWidth="1"/>
    <col min="12297" max="12297" width="10.21875" style="1" bestFit="1" customWidth="1"/>
    <col min="12298" max="12299" width="8" style="1" customWidth="1"/>
    <col min="12300" max="12300" width="10.21875" style="1" bestFit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77734375" style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5546875" style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1" width="8" style="1" customWidth="1"/>
    <col min="12552" max="12552" width="10" style="1" bestFit="1" customWidth="1"/>
    <col min="12553" max="12553" width="10.21875" style="1" bestFit="1" customWidth="1"/>
    <col min="12554" max="12555" width="8" style="1" customWidth="1"/>
    <col min="12556" max="12556" width="10.21875" style="1" bestFit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77734375" style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5546875" style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7" width="8" style="1" customWidth="1"/>
    <col min="12808" max="12808" width="10" style="1" bestFit="1" customWidth="1"/>
    <col min="12809" max="12809" width="10.21875" style="1" bestFit="1" customWidth="1"/>
    <col min="12810" max="12811" width="8" style="1" customWidth="1"/>
    <col min="12812" max="12812" width="10.21875" style="1" bestFit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77734375" style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5546875" style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3" width="8" style="1" customWidth="1"/>
    <col min="13064" max="13064" width="10" style="1" bestFit="1" customWidth="1"/>
    <col min="13065" max="13065" width="10.21875" style="1" bestFit="1" customWidth="1"/>
    <col min="13066" max="13067" width="8" style="1" customWidth="1"/>
    <col min="13068" max="13068" width="10.21875" style="1" bestFit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77734375" style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5546875" style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9" width="8" style="1" customWidth="1"/>
    <col min="13320" max="13320" width="10" style="1" bestFit="1" customWidth="1"/>
    <col min="13321" max="13321" width="10.21875" style="1" bestFit="1" customWidth="1"/>
    <col min="13322" max="13323" width="8" style="1" customWidth="1"/>
    <col min="13324" max="13324" width="10.21875" style="1" bestFit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77734375" style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5546875" style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5" width="8" style="1" customWidth="1"/>
    <col min="13576" max="13576" width="10" style="1" bestFit="1" customWidth="1"/>
    <col min="13577" max="13577" width="10.21875" style="1" bestFit="1" customWidth="1"/>
    <col min="13578" max="13579" width="8" style="1" customWidth="1"/>
    <col min="13580" max="13580" width="10.21875" style="1" bestFit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77734375" style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5546875" style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1" width="8" style="1" customWidth="1"/>
    <col min="13832" max="13832" width="10" style="1" bestFit="1" customWidth="1"/>
    <col min="13833" max="13833" width="10.21875" style="1" bestFit="1" customWidth="1"/>
    <col min="13834" max="13835" width="8" style="1" customWidth="1"/>
    <col min="13836" max="13836" width="10.21875" style="1" bestFit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77734375" style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5546875" style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7" width="8" style="1" customWidth="1"/>
    <col min="14088" max="14088" width="10" style="1" bestFit="1" customWidth="1"/>
    <col min="14089" max="14089" width="10.21875" style="1" bestFit="1" customWidth="1"/>
    <col min="14090" max="14091" width="8" style="1" customWidth="1"/>
    <col min="14092" max="14092" width="10.21875" style="1" bestFit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77734375" style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5546875" style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3" width="8" style="1" customWidth="1"/>
    <col min="14344" max="14344" width="10" style="1" bestFit="1" customWidth="1"/>
    <col min="14345" max="14345" width="10.21875" style="1" bestFit="1" customWidth="1"/>
    <col min="14346" max="14347" width="8" style="1" customWidth="1"/>
    <col min="14348" max="14348" width="10.21875" style="1" bestFit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77734375" style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5546875" style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9" width="8" style="1" customWidth="1"/>
    <col min="14600" max="14600" width="10" style="1" bestFit="1" customWidth="1"/>
    <col min="14601" max="14601" width="10.21875" style="1" bestFit="1" customWidth="1"/>
    <col min="14602" max="14603" width="8" style="1" customWidth="1"/>
    <col min="14604" max="14604" width="10.21875" style="1" bestFit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77734375" style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5546875" style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5" width="8" style="1" customWidth="1"/>
    <col min="14856" max="14856" width="10" style="1" bestFit="1" customWidth="1"/>
    <col min="14857" max="14857" width="10.21875" style="1" bestFit="1" customWidth="1"/>
    <col min="14858" max="14859" width="8" style="1" customWidth="1"/>
    <col min="14860" max="14860" width="10.21875" style="1" bestFit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77734375" style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5546875" style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1" width="8" style="1" customWidth="1"/>
    <col min="15112" max="15112" width="10" style="1" bestFit="1" customWidth="1"/>
    <col min="15113" max="15113" width="10.21875" style="1" bestFit="1" customWidth="1"/>
    <col min="15114" max="15115" width="8" style="1" customWidth="1"/>
    <col min="15116" max="15116" width="10.21875" style="1" bestFit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77734375" style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5546875" style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7" width="8" style="1" customWidth="1"/>
    <col min="15368" max="15368" width="10" style="1" bestFit="1" customWidth="1"/>
    <col min="15369" max="15369" width="10.21875" style="1" bestFit="1" customWidth="1"/>
    <col min="15370" max="15371" width="8" style="1" customWidth="1"/>
    <col min="15372" max="15372" width="10.21875" style="1" bestFit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77734375" style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5546875" style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3" width="8" style="1" customWidth="1"/>
    <col min="15624" max="15624" width="10" style="1" bestFit="1" customWidth="1"/>
    <col min="15625" max="15625" width="10.21875" style="1" bestFit="1" customWidth="1"/>
    <col min="15626" max="15627" width="8" style="1" customWidth="1"/>
    <col min="15628" max="15628" width="10.21875" style="1" bestFit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77734375" style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5546875" style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9" width="8" style="1" customWidth="1"/>
    <col min="15880" max="15880" width="10" style="1" bestFit="1" customWidth="1"/>
    <col min="15881" max="15881" width="10.21875" style="1" bestFit="1" customWidth="1"/>
    <col min="15882" max="15883" width="8" style="1" customWidth="1"/>
    <col min="15884" max="15884" width="10.21875" style="1" bestFit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77734375" style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5546875" style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5" width="8" style="1" customWidth="1"/>
    <col min="16136" max="16136" width="10" style="1" bestFit="1" customWidth="1"/>
    <col min="16137" max="16137" width="10.21875" style="1" bestFit="1" customWidth="1"/>
    <col min="16138" max="16139" width="8" style="1" customWidth="1"/>
    <col min="16140" max="16140" width="10.21875" style="1" bestFit="1" customWidth="1"/>
    <col min="16141" max="16384" width="8.8867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8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10" t="s">
        <v>7</v>
      </c>
      <c r="G4" s="11" t="s">
        <v>8</v>
      </c>
      <c r="H4" s="11" t="s">
        <v>9</v>
      </c>
      <c r="I4" s="12"/>
      <c r="J4" s="13" t="s">
        <v>4</v>
      </c>
      <c r="K4" s="14"/>
      <c r="L4" s="15"/>
      <c r="M4" s="16" t="s">
        <v>10</v>
      </c>
      <c r="N4" s="16" t="s">
        <v>11</v>
      </c>
      <c r="O4" s="17" t="s">
        <v>12</v>
      </c>
    </row>
    <row r="5" spans="1:15" s="32" customFormat="1" ht="19.5" customHeight="1">
      <c r="A5" s="19" t="s">
        <v>13</v>
      </c>
      <c r="B5" s="20" t="s">
        <v>14</v>
      </c>
      <c r="C5" s="21" t="s">
        <v>15</v>
      </c>
      <c r="D5" s="22">
        <v>2567</v>
      </c>
      <c r="E5" s="23">
        <f>'[1]5월'!D5</f>
        <v>3130</v>
      </c>
      <c r="F5" s="24">
        <v>3850</v>
      </c>
      <c r="G5" s="25">
        <f t="shared" ref="G5:G29" si="0">(D5-E5)/E5</f>
        <v>-0.17987220447284344</v>
      </c>
      <c r="H5" s="26">
        <f>(D5-F5)/F5</f>
        <v>-0.33324675324675324</v>
      </c>
      <c r="I5" s="27"/>
      <c r="J5" s="19" t="s">
        <v>13</v>
      </c>
      <c r="K5" s="20" t="s">
        <v>16</v>
      </c>
      <c r="L5" s="28" t="s">
        <v>15</v>
      </c>
      <c r="M5" s="29">
        <f>'[1]1월'!D5+'[1]2월'!D5+'[1]3월'!D5+'[1]4월'!D5+'[1]5월'!D5+'6월'!D5</f>
        <v>15776</v>
      </c>
      <c r="N5" s="30">
        <v>16887</v>
      </c>
      <c r="O5" s="31">
        <f>(M5-N5)/N5</f>
        <v>-6.5790252857227449E-2</v>
      </c>
    </row>
    <row r="6" spans="1:15" s="32" customFormat="1" ht="19.5" customHeight="1">
      <c r="A6" s="33"/>
      <c r="B6" s="34"/>
      <c r="C6" s="35" t="s">
        <v>17</v>
      </c>
      <c r="D6" s="36">
        <f>D5</f>
        <v>2567</v>
      </c>
      <c r="E6" s="37">
        <f>'[1]5월'!D6</f>
        <v>3130</v>
      </c>
      <c r="F6" s="38">
        <v>3850</v>
      </c>
      <c r="G6" s="39">
        <f t="shared" si="0"/>
        <v>-0.17987220447284344</v>
      </c>
      <c r="H6" s="40">
        <f t="shared" ref="H6:H13" si="1">(D6-F6)/F6</f>
        <v>-0.33324675324675324</v>
      </c>
      <c r="I6" s="27"/>
      <c r="J6" s="33"/>
      <c r="K6" s="34"/>
      <c r="L6" s="35" t="s">
        <v>17</v>
      </c>
      <c r="M6" s="41">
        <f>'[1]1월'!D6+'[1]2월'!D6+'[1]3월'!D6+'[1]4월'!D6+'[1]5월'!D6+'6월'!D6</f>
        <v>15776</v>
      </c>
      <c r="N6" s="41">
        <v>16887</v>
      </c>
      <c r="O6" s="42">
        <f t="shared" ref="O6:O29" si="2">(M6-N6)/N6</f>
        <v>-6.5790252857227449E-2</v>
      </c>
    </row>
    <row r="7" spans="1:15" s="32" customFormat="1" ht="19.5" hidden="1" customHeight="1">
      <c r="A7" s="33"/>
      <c r="B7" s="43" t="s">
        <v>18</v>
      </c>
      <c r="C7" s="44" t="s">
        <v>19</v>
      </c>
      <c r="D7" s="45"/>
      <c r="E7" s="46">
        <f>'[1]5월'!D7</f>
        <v>0</v>
      </c>
      <c r="F7" s="47">
        <v>14</v>
      </c>
      <c r="G7" s="48" t="e">
        <f t="shared" si="0"/>
        <v>#DIV/0!</v>
      </c>
      <c r="H7" s="49">
        <f t="shared" si="1"/>
        <v>-1</v>
      </c>
      <c r="I7" s="27"/>
      <c r="J7" s="33"/>
      <c r="K7" s="43" t="s">
        <v>20</v>
      </c>
      <c r="L7" s="44" t="s">
        <v>19</v>
      </c>
      <c r="M7" s="29">
        <f>'[1]1월'!D7+'[1]2월'!D7+'[1]3월'!D7+'[1]4월'!D7+'[1]5월'!D7+'6월'!D7</f>
        <v>13</v>
      </c>
      <c r="N7" s="50">
        <v>274</v>
      </c>
      <c r="O7" s="31">
        <f t="shared" si="2"/>
        <v>-0.95255474452554745</v>
      </c>
    </row>
    <row r="8" spans="1:15" s="32" customFormat="1" ht="19.5" hidden="1" customHeight="1">
      <c r="A8" s="33"/>
      <c r="B8" s="34"/>
      <c r="C8" s="35" t="s">
        <v>17</v>
      </c>
      <c r="D8" s="52">
        <v>0</v>
      </c>
      <c r="E8" s="37">
        <f>'[1]5월'!D8</f>
        <v>0</v>
      </c>
      <c r="F8" s="53">
        <v>14</v>
      </c>
      <c r="G8" s="39" t="e">
        <f t="shared" si="0"/>
        <v>#DIV/0!</v>
      </c>
      <c r="H8" s="40">
        <f t="shared" si="1"/>
        <v>-1</v>
      </c>
      <c r="I8" s="27"/>
      <c r="J8" s="33"/>
      <c r="K8" s="34"/>
      <c r="L8" s="35" t="s">
        <v>17</v>
      </c>
      <c r="M8" s="54">
        <f>'[1]1월'!D8+'[1]2월'!D8+'[1]3월'!D8+'[1]4월'!D8+'[1]5월'!D8+'6월'!D8</f>
        <v>13</v>
      </c>
      <c r="N8" s="54">
        <v>274</v>
      </c>
      <c r="O8" s="55">
        <f t="shared" si="2"/>
        <v>-0.95255474452554745</v>
      </c>
    </row>
    <row r="9" spans="1:15" s="32" customFormat="1" ht="19.5" hidden="1" customHeight="1">
      <c r="A9" s="33"/>
      <c r="B9" s="57" t="s">
        <v>21</v>
      </c>
      <c r="C9" s="58" t="s">
        <v>22</v>
      </c>
      <c r="D9" s="45">
        <v>20</v>
      </c>
      <c r="E9" s="46">
        <f>'[1]5월'!D9</f>
        <v>0</v>
      </c>
      <c r="F9" s="47">
        <v>321</v>
      </c>
      <c r="G9" s="48" t="e">
        <f t="shared" si="0"/>
        <v>#DIV/0!</v>
      </c>
      <c r="H9" s="49">
        <f t="shared" si="1"/>
        <v>-0.93769470404984423</v>
      </c>
      <c r="I9" s="27"/>
      <c r="J9" s="33"/>
      <c r="K9" s="57" t="s">
        <v>23</v>
      </c>
      <c r="L9" s="58" t="s">
        <v>22</v>
      </c>
      <c r="M9" s="29">
        <f>'[1]1월'!D9+'[1]2월'!D9+'[1]3월'!D9+'[1]4월'!D9+'[1]5월'!D9+'6월'!D9</f>
        <v>20</v>
      </c>
      <c r="N9" s="50">
        <v>2879</v>
      </c>
      <c r="O9" s="59">
        <f t="shared" si="2"/>
        <v>-0.99305314345258766</v>
      </c>
    </row>
    <row r="10" spans="1:15" s="32" customFormat="1" ht="19.5" hidden="1" customHeight="1">
      <c r="A10" s="33"/>
      <c r="B10" s="60"/>
      <c r="C10" s="35" t="s">
        <v>17</v>
      </c>
      <c r="D10" s="52">
        <f>D9</f>
        <v>20</v>
      </c>
      <c r="E10" s="46">
        <f>'[1]5월'!D10</f>
        <v>0</v>
      </c>
      <c r="F10" s="53">
        <v>321</v>
      </c>
      <c r="G10" s="39" t="e">
        <f t="shared" si="0"/>
        <v>#DIV/0!</v>
      </c>
      <c r="H10" s="40">
        <f t="shared" si="1"/>
        <v>-0.93769470404984423</v>
      </c>
      <c r="I10" s="27"/>
      <c r="J10" s="33"/>
      <c r="K10" s="60"/>
      <c r="L10" s="35" t="s">
        <v>17</v>
      </c>
      <c r="M10" s="61">
        <f>'[1]1월'!D10+'[1]2월'!D10+'[1]3월'!D10+'[1]4월'!D10+'[1]5월'!D10+'6월'!D10</f>
        <v>20</v>
      </c>
      <c r="N10" s="54">
        <v>2879</v>
      </c>
      <c r="O10" s="55">
        <f t="shared" si="2"/>
        <v>-0.99305314345258766</v>
      </c>
    </row>
    <row r="11" spans="1:15" s="32" customFormat="1" ht="19.5" customHeight="1">
      <c r="A11" s="33"/>
      <c r="B11" s="62" t="s">
        <v>24</v>
      </c>
      <c r="C11" s="58" t="s">
        <v>25</v>
      </c>
      <c r="D11" s="45">
        <v>1183</v>
      </c>
      <c r="E11" s="46">
        <f>'[1]5월'!D11</f>
        <v>1144</v>
      </c>
      <c r="F11" s="47">
        <v>1045</v>
      </c>
      <c r="G11" s="63">
        <f t="shared" si="0"/>
        <v>3.4090909090909088E-2</v>
      </c>
      <c r="H11" s="49">
        <f t="shared" si="1"/>
        <v>0.1320574162679426</v>
      </c>
      <c r="I11" s="27"/>
      <c r="J11" s="33"/>
      <c r="K11" s="62" t="s">
        <v>26</v>
      </c>
      <c r="L11" s="64" t="s">
        <v>25</v>
      </c>
      <c r="M11" s="29">
        <f>'[1]1월'!D11+'[1]2월'!D11+'[1]3월'!D11+'[1]4월'!D11+'[1]5월'!D11+'6월'!D11</f>
        <v>6851</v>
      </c>
      <c r="N11" s="50">
        <v>6211</v>
      </c>
      <c r="O11" s="65">
        <f t="shared" si="2"/>
        <v>0.10304298824665915</v>
      </c>
    </row>
    <row r="12" spans="1:15" s="32" customFormat="1" ht="19.5" customHeight="1">
      <c r="A12" s="33"/>
      <c r="B12" s="34"/>
      <c r="C12" s="35" t="s">
        <v>17</v>
      </c>
      <c r="D12" s="52">
        <f>D11</f>
        <v>1183</v>
      </c>
      <c r="E12" s="37">
        <f>'[1]5월'!D12</f>
        <v>1144</v>
      </c>
      <c r="F12" s="53">
        <v>1045</v>
      </c>
      <c r="G12" s="39">
        <f t="shared" si="0"/>
        <v>3.4090909090909088E-2</v>
      </c>
      <c r="H12" s="40">
        <f t="shared" si="1"/>
        <v>0.1320574162679426</v>
      </c>
      <c r="I12" s="27"/>
      <c r="J12" s="33"/>
      <c r="K12" s="34"/>
      <c r="L12" s="35" t="s">
        <v>17</v>
      </c>
      <c r="M12" s="61">
        <f>'[1]1월'!D12+'[1]2월'!D12+'[1]3월'!D12+'[1]4월'!D12+'[1]5월'!D12+'6월'!D12</f>
        <v>6851</v>
      </c>
      <c r="N12" s="66">
        <v>6211</v>
      </c>
      <c r="O12" s="55">
        <f t="shared" si="2"/>
        <v>0.10304298824665915</v>
      </c>
    </row>
    <row r="13" spans="1:15" s="32" customFormat="1" ht="19.5" customHeight="1">
      <c r="A13" s="33"/>
      <c r="B13" s="62"/>
      <c r="C13" s="58" t="s">
        <v>27</v>
      </c>
      <c r="D13" s="45">
        <v>51</v>
      </c>
      <c r="E13" s="46">
        <f>'[1]5월'!D13</f>
        <v>104</v>
      </c>
      <c r="F13" s="47">
        <v>112</v>
      </c>
      <c r="G13" s="48">
        <f t="shared" si="0"/>
        <v>-0.50961538461538458</v>
      </c>
      <c r="H13" s="49">
        <f t="shared" si="1"/>
        <v>-0.5446428571428571</v>
      </c>
      <c r="I13" s="27"/>
      <c r="J13" s="33"/>
      <c r="K13" s="67" t="s">
        <v>28</v>
      </c>
      <c r="L13" s="58" t="s">
        <v>27</v>
      </c>
      <c r="M13" s="29">
        <f>'[1]1월'!D13+'[1]2월'!D13+'[1]3월'!D13+'[1]4월'!D13+'[1]5월'!D13+'6월'!D13</f>
        <v>277</v>
      </c>
      <c r="N13" s="68">
        <v>826</v>
      </c>
      <c r="O13" s="65">
        <f t="shared" si="2"/>
        <v>-0.66464891041162233</v>
      </c>
    </row>
    <row r="14" spans="1:15" s="32" customFormat="1" ht="19.5" customHeight="1">
      <c r="A14" s="33"/>
      <c r="B14" s="34"/>
      <c r="C14" s="35" t="s">
        <v>29</v>
      </c>
      <c r="D14" s="52">
        <f>D13</f>
        <v>51</v>
      </c>
      <c r="E14" s="37">
        <f>'[1]5월'!D14</f>
        <v>104</v>
      </c>
      <c r="F14" s="53">
        <v>112</v>
      </c>
      <c r="G14" s="39">
        <f t="shared" si="0"/>
        <v>-0.50961538461538458</v>
      </c>
      <c r="H14" s="40">
        <f>(D14-F14)/F14</f>
        <v>-0.5446428571428571</v>
      </c>
      <c r="I14" s="27"/>
      <c r="J14" s="33"/>
      <c r="K14" s="67"/>
      <c r="L14" s="35" t="s">
        <v>17</v>
      </c>
      <c r="M14" s="61">
        <f>'[1]1월'!D14+'[1]2월'!D14+'[1]3월'!D14+'[1]4월'!D14+'[1]5월'!D14+'6월'!D14</f>
        <v>277</v>
      </c>
      <c r="N14" s="69">
        <v>826</v>
      </c>
      <c r="O14" s="55">
        <f t="shared" si="2"/>
        <v>-0.66464891041162233</v>
      </c>
    </row>
    <row r="15" spans="1:15" s="32" customFormat="1" ht="19.5" customHeight="1">
      <c r="A15" s="33"/>
      <c r="B15" s="71" t="s">
        <v>30</v>
      </c>
      <c r="C15" s="58" t="s">
        <v>31</v>
      </c>
      <c r="D15" s="45">
        <v>10</v>
      </c>
      <c r="E15" s="46">
        <f>'[1]5월'!D15</f>
        <v>13</v>
      </c>
      <c r="F15" s="47">
        <v>13</v>
      </c>
      <c r="G15" s="48">
        <f t="shared" si="0"/>
        <v>-0.23076923076923078</v>
      </c>
      <c r="H15" s="72">
        <f>(D15-F15)/F15</f>
        <v>-0.23076923076923078</v>
      </c>
      <c r="I15" s="27"/>
      <c r="J15" s="33"/>
      <c r="K15" s="43" t="s">
        <v>30</v>
      </c>
      <c r="L15" s="64" t="s">
        <v>31</v>
      </c>
      <c r="M15" s="29">
        <f>'[1]1월'!D15+'[1]2월'!D15+'[1]3월'!D15+'[1]4월'!D15+'[1]5월'!D15+'6월'!D15</f>
        <v>101</v>
      </c>
      <c r="N15" s="50">
        <v>105</v>
      </c>
      <c r="O15" s="65">
        <f t="shared" si="2"/>
        <v>-3.8095238095238099E-2</v>
      </c>
    </row>
    <row r="16" spans="1:15" s="32" customFormat="1" ht="19.5" customHeight="1">
      <c r="A16" s="33"/>
      <c r="B16" s="34"/>
      <c r="C16" s="35" t="s">
        <v>17</v>
      </c>
      <c r="D16" s="52">
        <f>D15</f>
        <v>10</v>
      </c>
      <c r="E16" s="37">
        <f>'[1]5월'!D16</f>
        <v>13</v>
      </c>
      <c r="F16" s="53">
        <v>13</v>
      </c>
      <c r="G16" s="39">
        <f t="shared" si="0"/>
        <v>-0.23076923076923078</v>
      </c>
      <c r="H16" s="73">
        <f>(D16-F16)/F16</f>
        <v>-0.23076923076923078</v>
      </c>
      <c r="I16" s="27"/>
      <c r="J16" s="33"/>
      <c r="K16" s="34"/>
      <c r="L16" s="35" t="s">
        <v>17</v>
      </c>
      <c r="M16" s="61">
        <f>'[1]1월'!D16+'[1]2월'!D16+'[1]3월'!D16+'[1]4월'!D16+'[1]5월'!D16+'6월'!D16</f>
        <v>101</v>
      </c>
      <c r="N16" s="66">
        <v>105</v>
      </c>
      <c r="O16" s="74">
        <f t="shared" si="2"/>
        <v>-3.8095238095238099E-2</v>
      </c>
    </row>
    <row r="17" spans="1:16" s="32" customFormat="1" ht="19.5" hidden="1" customHeight="1">
      <c r="A17" s="75"/>
      <c r="B17" s="76" t="s">
        <v>32</v>
      </c>
      <c r="C17" s="58" t="s">
        <v>33</v>
      </c>
      <c r="D17" s="77"/>
      <c r="E17" s="46">
        <f>'[1]5월'!D17</f>
        <v>0</v>
      </c>
      <c r="F17" s="78">
        <v>27</v>
      </c>
      <c r="G17" s="79" t="e">
        <f t="shared" si="0"/>
        <v>#DIV/0!</v>
      </c>
      <c r="H17" s="49">
        <f>(D17-F17)/F17</f>
        <v>-1</v>
      </c>
      <c r="I17" s="27"/>
      <c r="J17" s="80"/>
      <c r="K17" s="76" t="s">
        <v>32</v>
      </c>
      <c r="L17" s="58" t="s">
        <v>33</v>
      </c>
      <c r="M17" s="29">
        <f>'[1]1월'!D17+'[1]2월'!D17+'[1]3월'!D17+'[1]4월'!D17+'[1]5월'!D17+'6월'!D17</f>
        <v>10</v>
      </c>
      <c r="N17" s="81">
        <v>77</v>
      </c>
      <c r="O17" s="65">
        <f>(M17-N17)/N17</f>
        <v>-0.87012987012987009</v>
      </c>
    </row>
    <row r="18" spans="1:16" s="32" customFormat="1" ht="19.5" customHeight="1">
      <c r="A18" s="75"/>
      <c r="B18" s="82"/>
      <c r="C18" s="58" t="s">
        <v>34</v>
      </c>
      <c r="D18" s="77">
        <v>250</v>
      </c>
      <c r="E18" s="46">
        <f>'[1]5월'!D18</f>
        <v>327</v>
      </c>
      <c r="F18" s="78">
        <v>1621</v>
      </c>
      <c r="G18" s="63">
        <f t="shared" si="0"/>
        <v>-0.23547400611620795</v>
      </c>
      <c r="H18" s="49">
        <f t="shared" ref="H18:H29" si="3">(D18-F18)/F18</f>
        <v>-0.84577421344848858</v>
      </c>
      <c r="I18" s="27"/>
      <c r="J18" s="80"/>
      <c r="K18" s="82"/>
      <c r="L18" s="58" t="s">
        <v>34</v>
      </c>
      <c r="M18" s="29">
        <f>'[1]2월'!D18+'[1]3월'!D18+'[1]4월'!D18+'[1]5월'!D18+'6월'!D18</f>
        <v>1679</v>
      </c>
      <c r="N18" s="50">
        <v>3122</v>
      </c>
      <c r="O18" s="65">
        <f>(M18-N18)/N18</f>
        <v>-0.46220371556694428</v>
      </c>
    </row>
    <row r="19" spans="1:16" s="32" customFormat="1" ht="19.5" customHeight="1">
      <c r="A19" s="75"/>
      <c r="B19" s="83"/>
      <c r="C19" s="35" t="s">
        <v>17</v>
      </c>
      <c r="D19" s="36">
        <f>D18</f>
        <v>250</v>
      </c>
      <c r="E19" s="37">
        <f>'[1]5월'!D19</f>
        <v>327</v>
      </c>
      <c r="F19" s="38">
        <v>1648</v>
      </c>
      <c r="G19" s="39">
        <f t="shared" si="0"/>
        <v>-0.23547400611620795</v>
      </c>
      <c r="H19" s="40">
        <f t="shared" si="3"/>
        <v>-0.84830097087378642</v>
      </c>
      <c r="I19" s="27"/>
      <c r="J19" s="80"/>
      <c r="K19" s="84"/>
      <c r="L19" s="35" t="s">
        <v>17</v>
      </c>
      <c r="M19" s="61">
        <f>M18</f>
        <v>1679</v>
      </c>
      <c r="N19" s="41">
        <v>3199</v>
      </c>
      <c r="O19" s="74">
        <f>(M19-N19)/N19</f>
        <v>-0.47514848390121911</v>
      </c>
    </row>
    <row r="20" spans="1:16" s="32" customFormat="1" ht="19.5" customHeight="1">
      <c r="A20" s="85" t="s">
        <v>35</v>
      </c>
      <c r="B20" s="86"/>
      <c r="C20" s="87"/>
      <c r="D20" s="88">
        <f>SUM(D6,D8,D10,D12,D14,D16,D19)</f>
        <v>4081</v>
      </c>
      <c r="E20" s="89">
        <f>'[1]5월'!D20</f>
        <v>4718</v>
      </c>
      <c r="F20" s="90">
        <v>7003</v>
      </c>
      <c r="G20" s="91">
        <f t="shared" si="0"/>
        <v>-0.13501483679525222</v>
      </c>
      <c r="H20" s="92">
        <f t="shared" si="3"/>
        <v>-0.41724975010709697</v>
      </c>
      <c r="I20" s="27"/>
      <c r="J20" s="85" t="s">
        <v>35</v>
      </c>
      <c r="K20" s="93"/>
      <c r="L20" s="94"/>
      <c r="M20" s="95">
        <f>'[1]1월'!D20+'[1]2월'!D20+'[1]3월'!D20+'[1]4월'!D20+'[1]5월'!D20+'6월'!D20</f>
        <v>24727</v>
      </c>
      <c r="N20" s="95">
        <v>30381</v>
      </c>
      <c r="O20" s="96">
        <f t="shared" si="2"/>
        <v>-0.18610315657812448</v>
      </c>
    </row>
    <row r="21" spans="1:16" s="32" customFormat="1" ht="19.5" hidden="1" customHeight="1">
      <c r="A21" s="97" t="s">
        <v>36</v>
      </c>
      <c r="B21" s="98" t="s">
        <v>37</v>
      </c>
      <c r="C21" s="99"/>
      <c r="D21" s="100">
        <v>3</v>
      </c>
      <c r="E21" s="101"/>
      <c r="F21" s="102">
        <v>211</v>
      </c>
      <c r="G21" s="48" t="e">
        <f t="shared" si="0"/>
        <v>#DIV/0!</v>
      </c>
      <c r="H21" s="49">
        <f t="shared" si="3"/>
        <v>-0.98578199052132698</v>
      </c>
      <c r="I21" s="27"/>
      <c r="J21" s="97" t="s">
        <v>38</v>
      </c>
      <c r="K21" s="98" t="s">
        <v>37</v>
      </c>
      <c r="L21" s="99"/>
      <c r="M21" s="29">
        <f>'[1]1월'!D21+'[1]2월'!D21+'[1]3월'!D21+'[1]4월'!D21+'[1]5월'!D21+'6월'!D21</f>
        <v>8</v>
      </c>
      <c r="N21" s="103">
        <v>881</v>
      </c>
      <c r="O21" s="104">
        <f t="shared" si="2"/>
        <v>-0.99091940976163451</v>
      </c>
    </row>
    <row r="22" spans="1:16" s="32" customFormat="1" ht="19.5" hidden="1" customHeight="1">
      <c r="A22" s="105"/>
      <c r="B22" s="98" t="s">
        <v>39</v>
      </c>
      <c r="C22" s="99"/>
      <c r="D22" s="106">
        <v>7</v>
      </c>
      <c r="E22" s="107"/>
      <c r="F22" s="108">
        <v>221</v>
      </c>
      <c r="G22" s="48" t="e">
        <f t="shared" si="0"/>
        <v>#DIV/0!</v>
      </c>
      <c r="H22" s="49">
        <f t="shared" si="3"/>
        <v>-0.96832579185520362</v>
      </c>
      <c r="I22" s="27"/>
      <c r="J22" s="105"/>
      <c r="K22" s="98" t="s">
        <v>39</v>
      </c>
      <c r="L22" s="99"/>
      <c r="M22" s="29">
        <f>'[1]1월'!D22+'[1]2월'!D22+'[1]3월'!D22+'[1]4월'!D22+'[1]5월'!D22+'6월'!D22</f>
        <v>7</v>
      </c>
      <c r="N22" s="103">
        <v>2169</v>
      </c>
      <c r="O22" s="104">
        <f t="shared" si="2"/>
        <v>-0.99677270631627479</v>
      </c>
    </row>
    <row r="23" spans="1:16" s="32" customFormat="1" ht="19.5" customHeight="1">
      <c r="A23" s="105"/>
      <c r="B23" s="98" t="s">
        <v>40</v>
      </c>
      <c r="C23" s="99"/>
      <c r="D23" s="106">
        <v>1046</v>
      </c>
      <c r="E23" s="107">
        <f>'[1]5월'!D23</f>
        <v>1157</v>
      </c>
      <c r="F23" s="108">
        <v>977</v>
      </c>
      <c r="G23" s="48">
        <f t="shared" si="0"/>
        <v>-9.5937770095073469E-2</v>
      </c>
      <c r="H23" s="49">
        <f t="shared" si="3"/>
        <v>7.0624360286591609E-2</v>
      </c>
      <c r="I23" s="27"/>
      <c r="J23" s="105"/>
      <c r="K23" s="98" t="s">
        <v>40</v>
      </c>
      <c r="L23" s="99"/>
      <c r="M23" s="29">
        <f>'[1]1월'!D23+'[1]2월'!D23+'[1]3월'!D23+'[1]4월'!D23+'[1]5월'!D23+'6월'!D23</f>
        <v>6233</v>
      </c>
      <c r="N23" s="103">
        <v>4838</v>
      </c>
      <c r="O23" s="104">
        <f t="shared" si="2"/>
        <v>0.28834229020256302</v>
      </c>
    </row>
    <row r="24" spans="1:16" s="32" customFormat="1" ht="19.5" customHeight="1">
      <c r="A24" s="105"/>
      <c r="B24" s="98" t="s">
        <v>41</v>
      </c>
      <c r="C24" s="99"/>
      <c r="D24" s="109">
        <v>231</v>
      </c>
      <c r="E24" s="107">
        <f>'[1]5월'!D24</f>
        <v>220</v>
      </c>
      <c r="F24" s="110">
        <v>385</v>
      </c>
      <c r="G24" s="48">
        <f t="shared" si="0"/>
        <v>0.05</v>
      </c>
      <c r="H24" s="49">
        <f t="shared" si="3"/>
        <v>-0.4</v>
      </c>
      <c r="I24" s="27"/>
      <c r="J24" s="105"/>
      <c r="K24" s="98" t="s">
        <v>41</v>
      </c>
      <c r="L24" s="99"/>
      <c r="M24" s="111">
        <f>'[1]1월'!D24+'[1]2월'!D24+'[1]3월'!D24+'[1]4월'!D24+'[1]5월'!D24+'6월'!D24</f>
        <v>1083</v>
      </c>
      <c r="N24" s="112">
        <v>385</v>
      </c>
      <c r="O24" s="104">
        <f>(M24-N24)/N24</f>
        <v>1.8129870129870129</v>
      </c>
    </row>
    <row r="25" spans="1:16" s="114" customFormat="1" ht="19.5" customHeight="1">
      <c r="A25" s="85" t="s">
        <v>42</v>
      </c>
      <c r="B25" s="86"/>
      <c r="C25" s="87"/>
      <c r="D25" s="88">
        <f>SUM(D21:D24)</f>
        <v>1287</v>
      </c>
      <c r="E25" s="89">
        <f>'[1]5월'!D25</f>
        <v>1377</v>
      </c>
      <c r="F25" s="90">
        <v>1794</v>
      </c>
      <c r="G25" s="91">
        <f t="shared" si="0"/>
        <v>-6.535947712418301E-2</v>
      </c>
      <c r="H25" s="92">
        <f t="shared" si="3"/>
        <v>-0.28260869565217389</v>
      </c>
      <c r="I25" s="113"/>
      <c r="J25" s="85" t="s">
        <v>42</v>
      </c>
      <c r="K25" s="93"/>
      <c r="L25" s="94"/>
      <c r="M25" s="95">
        <f>'[1]1월'!D25+'[1]2월'!D25+'[1]3월'!D25+'[1]4월'!D25+'[1]5월'!D25+'6월'!D25</f>
        <v>7331</v>
      </c>
      <c r="N25" s="95">
        <v>8273</v>
      </c>
      <c r="O25" s="96">
        <f t="shared" si="2"/>
        <v>-0.11386437809742536</v>
      </c>
    </row>
    <row r="26" spans="1:16" s="32" customFormat="1" ht="19.5" customHeight="1">
      <c r="A26" s="116" t="s">
        <v>43</v>
      </c>
      <c r="B26" s="117" t="s">
        <v>44</v>
      </c>
      <c r="C26" s="118"/>
      <c r="D26" s="119">
        <v>219</v>
      </c>
      <c r="E26" s="120">
        <f>'[1]5월'!D26</f>
        <v>294</v>
      </c>
      <c r="F26" s="121">
        <v>408</v>
      </c>
      <c r="G26" s="48">
        <f t="shared" si="0"/>
        <v>-0.25510204081632654</v>
      </c>
      <c r="H26" s="49">
        <f t="shared" si="3"/>
        <v>-0.46323529411764708</v>
      </c>
      <c r="I26" s="27"/>
      <c r="J26" s="116" t="s">
        <v>43</v>
      </c>
      <c r="K26" s="98" t="s">
        <v>45</v>
      </c>
      <c r="L26" s="99"/>
      <c r="M26" s="29">
        <f>'[1]1월'!D26+'[1]2월'!D26+'[1]3월'!D26+'[1]4월'!D26+'[1]5월'!D26+'6월'!D26</f>
        <v>1760</v>
      </c>
      <c r="N26" s="103">
        <v>1900</v>
      </c>
      <c r="O26" s="59">
        <f t="shared" si="2"/>
        <v>-7.3684210526315783E-2</v>
      </c>
    </row>
    <row r="27" spans="1:16" s="32" customFormat="1" ht="19.5" customHeight="1">
      <c r="A27" s="33"/>
      <c r="B27" s="98" t="s">
        <v>46</v>
      </c>
      <c r="C27" s="99"/>
      <c r="D27" s="106">
        <v>200</v>
      </c>
      <c r="E27" s="120">
        <f>'[1]5월'!D27</f>
        <v>338</v>
      </c>
      <c r="F27" s="108">
        <v>323</v>
      </c>
      <c r="G27" s="48">
        <f t="shared" si="0"/>
        <v>-0.40828402366863903</v>
      </c>
      <c r="H27" s="49">
        <f t="shared" si="3"/>
        <v>-0.38080495356037153</v>
      </c>
      <c r="I27" s="27"/>
      <c r="J27" s="33"/>
      <c r="K27" s="84" t="s">
        <v>47</v>
      </c>
      <c r="L27" s="122"/>
      <c r="M27" s="29">
        <f>'[1]1월'!D27+'[1]2월'!D27+'[1]3월'!D27+'[1]4월'!D27+'[1]5월'!D27+'6월'!D27</f>
        <v>1779</v>
      </c>
      <c r="N27" s="103">
        <v>1933</v>
      </c>
      <c r="O27" s="59">
        <f t="shared" si="2"/>
        <v>-7.9668908432488361E-2</v>
      </c>
    </row>
    <row r="28" spans="1:16" s="32" customFormat="1" ht="19.5" customHeight="1" thickBot="1">
      <c r="A28" s="123" t="s">
        <v>48</v>
      </c>
      <c r="B28" s="124"/>
      <c r="C28" s="125"/>
      <c r="D28" s="126">
        <f>SUM(D26:D27)</f>
        <v>419</v>
      </c>
      <c r="E28" s="127">
        <f>'[1]5월'!D28</f>
        <v>632</v>
      </c>
      <c r="F28" s="128">
        <v>731</v>
      </c>
      <c r="G28" s="129">
        <f t="shared" si="0"/>
        <v>-0.33702531645569622</v>
      </c>
      <c r="H28" s="130">
        <f t="shared" si="3"/>
        <v>-0.426812585499316</v>
      </c>
      <c r="I28" s="27"/>
      <c r="J28" s="85" t="s">
        <v>48</v>
      </c>
      <c r="K28" s="93"/>
      <c r="L28" s="94"/>
      <c r="M28" s="131">
        <f>'[1]1월'!D28+'[1]2월'!D28+'[1]3월'!D28+'[1]4월'!D28+'[1]5월'!D28+'6월'!D28</f>
        <v>3539</v>
      </c>
      <c r="N28" s="131">
        <v>3833</v>
      </c>
      <c r="O28" s="132">
        <f t="shared" si="2"/>
        <v>-7.6702321941038348E-2</v>
      </c>
    </row>
    <row r="29" spans="1:16" s="114" customFormat="1" ht="19.5" customHeight="1" thickBot="1">
      <c r="A29" s="133" t="s">
        <v>49</v>
      </c>
      <c r="B29" s="134"/>
      <c r="C29" s="135"/>
      <c r="D29" s="136">
        <f>SUM(D20,D25,D28,1)</f>
        <v>5788</v>
      </c>
      <c r="E29" s="137">
        <f>'[1]5월'!D29</f>
        <v>6727</v>
      </c>
      <c r="F29" s="138">
        <v>9529</v>
      </c>
      <c r="G29" s="139">
        <f t="shared" si="0"/>
        <v>-0.13958674000297308</v>
      </c>
      <c r="H29" s="139">
        <f t="shared" si="3"/>
        <v>-0.39259103788435301</v>
      </c>
      <c r="I29" s="113"/>
      <c r="J29" s="133" t="s">
        <v>49</v>
      </c>
      <c r="K29" s="134"/>
      <c r="L29" s="135"/>
      <c r="M29" s="140">
        <f>'[1]1월'!D29+'[1]2월'!D29+'[1]3월'!D29+'[1]4월'!D29+'[1]5월'!D29+'6월'!D29</f>
        <v>35598</v>
      </c>
      <c r="N29" s="141">
        <v>42497</v>
      </c>
      <c r="O29" s="142">
        <f t="shared" si="2"/>
        <v>-0.16234087112031437</v>
      </c>
    </row>
    <row r="30" spans="1:16" s="113" customFormat="1" ht="20.100000000000001" customHeight="1">
      <c r="A30" s="143" t="s">
        <v>50</v>
      </c>
      <c r="B30" s="144"/>
      <c r="C30" s="144"/>
      <c r="D30" s="144"/>
      <c r="E30" s="145"/>
      <c r="F30" s="146"/>
      <c r="G30" s="144"/>
      <c r="H30" s="144"/>
      <c r="I30" s="144"/>
      <c r="J30" s="147"/>
      <c r="K30" s="147"/>
      <c r="L30" s="147"/>
      <c r="M30" s="147"/>
      <c r="N30" s="147"/>
      <c r="O30" s="148"/>
    </row>
    <row r="31" spans="1:16" s="113" customFormat="1" ht="15.75" customHeight="1">
      <c r="A31" s="149"/>
      <c r="B31" s="150"/>
      <c r="C31" s="150"/>
      <c r="D31" s="150"/>
      <c r="E31" s="145"/>
      <c r="F31" s="145"/>
      <c r="G31" s="148"/>
      <c r="H31" s="151"/>
      <c r="J31" s="150"/>
      <c r="K31" s="150"/>
      <c r="L31" s="150"/>
      <c r="M31" s="150"/>
      <c r="N31" s="145"/>
      <c r="O31" s="148"/>
      <c r="P31" s="114"/>
    </row>
    <row r="32" spans="1:16" s="32" customFormat="1" ht="21" customHeight="1" thickBot="1">
      <c r="A32" s="152" t="s">
        <v>51</v>
      </c>
      <c r="B32" s="153"/>
      <c r="C32" s="153"/>
      <c r="D32" s="56"/>
      <c r="E32" s="56"/>
      <c r="F32" s="56"/>
      <c r="G32" s="151"/>
      <c r="H32" s="151"/>
      <c r="I32" s="27"/>
      <c r="J32" s="154" t="s">
        <v>51</v>
      </c>
      <c r="K32" s="153"/>
      <c r="L32" s="153"/>
      <c r="M32" s="56"/>
      <c r="N32" s="56"/>
      <c r="O32" s="151"/>
      <c r="P32" s="114"/>
    </row>
    <row r="33" spans="1:16" s="32" customFormat="1" ht="19.5" customHeight="1">
      <c r="A33" s="19" t="s">
        <v>52</v>
      </c>
      <c r="B33" s="155" t="s">
        <v>53</v>
      </c>
      <c r="C33" s="156"/>
      <c r="D33" s="157">
        <v>7074</v>
      </c>
      <c r="E33" s="158">
        <f>'[1]5월'!D33</f>
        <v>11931</v>
      </c>
      <c r="F33" s="157">
        <v>8779</v>
      </c>
      <c r="G33" s="25">
        <f t="shared" ref="G33:G38" si="4">(D33-E33)/E33</f>
        <v>-0.40709077193864723</v>
      </c>
      <c r="H33" s="26">
        <f t="shared" ref="H33:H38" si="5">(D33-F33)/F33</f>
        <v>-0.19421346394805786</v>
      </c>
      <c r="I33" s="27"/>
      <c r="J33" s="19" t="s">
        <v>52</v>
      </c>
      <c r="K33" s="155" t="s">
        <v>54</v>
      </c>
      <c r="L33" s="159"/>
      <c r="M33" s="160">
        <f>'[1]1월'!D33+'[1]2월'!D33+'[1]3월'!D33+'[1]4월'!D33+'[1]5월'!D33+'6월'!D33</f>
        <v>62913</v>
      </c>
      <c r="N33" s="160">
        <v>53657</v>
      </c>
      <c r="O33" s="161">
        <f t="shared" ref="O33:O38" si="6">(M33-N33)/N33</f>
        <v>0.17250312168030266</v>
      </c>
      <c r="P33" s="114"/>
    </row>
    <row r="34" spans="1:16" s="32" customFormat="1" ht="19.5" customHeight="1">
      <c r="A34" s="33"/>
      <c r="B34" s="162" t="s">
        <v>55</v>
      </c>
      <c r="C34" s="98"/>
      <c r="D34" s="163">
        <v>279</v>
      </c>
      <c r="E34" s="164">
        <f>'[1]5월'!D34</f>
        <v>170</v>
      </c>
      <c r="F34" s="163">
        <v>836</v>
      </c>
      <c r="G34" s="48">
        <f t="shared" si="4"/>
        <v>0.64117647058823535</v>
      </c>
      <c r="H34" s="49">
        <f t="shared" si="5"/>
        <v>-0.66626794258373201</v>
      </c>
      <c r="I34" s="27"/>
      <c r="J34" s="33"/>
      <c r="K34" s="162" t="s">
        <v>56</v>
      </c>
      <c r="L34" s="165"/>
      <c r="M34" s="166">
        <f>'[1]1월'!D34+'[1]2월'!D34+'[1]3월'!D34+'[1]4월'!D34+'[1]5월'!D34+'6월'!D34</f>
        <v>1026</v>
      </c>
      <c r="N34" s="166">
        <v>3618</v>
      </c>
      <c r="O34" s="59">
        <f t="shared" si="6"/>
        <v>-0.71641791044776115</v>
      </c>
      <c r="P34" s="114"/>
    </row>
    <row r="35" spans="1:16" s="32" customFormat="1" ht="19.149999999999999" hidden="1" customHeight="1">
      <c r="A35" s="33"/>
      <c r="B35" s="162" t="s">
        <v>57</v>
      </c>
      <c r="C35" s="98"/>
      <c r="D35" s="163">
        <v>0</v>
      </c>
      <c r="E35" s="164">
        <f>'[1]5월'!D35</f>
        <v>0</v>
      </c>
      <c r="F35" s="163">
        <v>0</v>
      </c>
      <c r="G35" s="48" t="s">
        <v>58</v>
      </c>
      <c r="H35" s="49" t="e">
        <f t="shared" si="5"/>
        <v>#DIV/0!</v>
      </c>
      <c r="I35" s="27"/>
      <c r="J35" s="33"/>
      <c r="K35" s="162" t="s">
        <v>59</v>
      </c>
      <c r="L35" s="165"/>
      <c r="M35" s="167">
        <f>'[1]1월'!D35+'[1]2월'!D35+'[1]3월'!D35+'[1]4월'!D35+'[1]5월'!D35+'6월'!D35</f>
        <v>0</v>
      </c>
      <c r="N35" s="167">
        <v>2938</v>
      </c>
      <c r="O35" s="59">
        <f t="shared" si="6"/>
        <v>-1</v>
      </c>
      <c r="P35" s="114"/>
    </row>
    <row r="36" spans="1:16" s="32" customFormat="1" ht="19.5" customHeight="1">
      <c r="A36" s="33"/>
      <c r="B36" s="162" t="s">
        <v>36</v>
      </c>
      <c r="C36" s="98"/>
      <c r="D36" s="163">
        <v>23182</v>
      </c>
      <c r="E36" s="164">
        <f>'[1]5월'!D36</f>
        <v>21709</v>
      </c>
      <c r="F36" s="163">
        <v>26707</v>
      </c>
      <c r="G36" s="48">
        <f t="shared" si="4"/>
        <v>6.7852042931503057E-2</v>
      </c>
      <c r="H36" s="49">
        <f t="shared" si="5"/>
        <v>-0.13198786834912196</v>
      </c>
      <c r="I36" s="27"/>
      <c r="J36" s="33"/>
      <c r="K36" s="162" t="s">
        <v>60</v>
      </c>
      <c r="L36" s="165"/>
      <c r="M36" s="167">
        <f>'[1]1월'!D36+'[1]2월'!D36+'[1]3월'!D36+'[1]4월'!D36+'[1]5월'!D36+'6월'!D36</f>
        <v>127361</v>
      </c>
      <c r="N36" s="167">
        <v>138490</v>
      </c>
      <c r="O36" s="59">
        <f t="shared" si="6"/>
        <v>-8.0359592750379086E-2</v>
      </c>
      <c r="P36" s="114"/>
    </row>
    <row r="37" spans="1:16" s="32" customFormat="1" ht="19.5" customHeight="1" thickBot="1">
      <c r="A37" s="168"/>
      <c r="B37" s="169" t="s">
        <v>61</v>
      </c>
      <c r="C37" s="170"/>
      <c r="D37" s="163">
        <v>128</v>
      </c>
      <c r="E37" s="171">
        <f>'[1]5월'!D37</f>
        <v>523</v>
      </c>
      <c r="F37" s="163">
        <v>695</v>
      </c>
      <c r="G37" s="48">
        <f t="shared" si="4"/>
        <v>-0.75525812619502863</v>
      </c>
      <c r="H37" s="172">
        <f>(D37-F37)/F37</f>
        <v>-0.81582733812949637</v>
      </c>
      <c r="I37" s="27"/>
      <c r="J37" s="168"/>
      <c r="K37" s="169" t="s">
        <v>62</v>
      </c>
      <c r="L37" s="173"/>
      <c r="M37" s="174">
        <f>'[1]1월'!D37+'[1]2월'!D37+'[1]3월'!D37+'[1]4월'!D37+'[1]5월'!D37+'6월'!D37</f>
        <v>4274</v>
      </c>
      <c r="N37" s="174">
        <v>5186</v>
      </c>
      <c r="O37" s="59">
        <f t="shared" si="6"/>
        <v>-0.1758580794446587</v>
      </c>
      <c r="P37" s="56"/>
    </row>
    <row r="38" spans="1:16" s="32" customFormat="1" ht="19.5" customHeight="1" thickBot="1">
      <c r="A38" s="133" t="s">
        <v>63</v>
      </c>
      <c r="B38" s="134"/>
      <c r="C38" s="134"/>
      <c r="D38" s="140">
        <f>SUM(D33:D37)</f>
        <v>30663</v>
      </c>
      <c r="E38" s="140">
        <f>'[1]5월'!D38</f>
        <v>34333</v>
      </c>
      <c r="F38" s="140">
        <f>SUM(F33:F37)</f>
        <v>37017</v>
      </c>
      <c r="G38" s="139">
        <f t="shared" si="4"/>
        <v>-0.10689424169166691</v>
      </c>
      <c r="H38" s="139">
        <f t="shared" si="5"/>
        <v>-0.17165086311694627</v>
      </c>
      <c r="I38" s="51"/>
      <c r="J38" s="175" t="s">
        <v>63</v>
      </c>
      <c r="K38" s="176"/>
      <c r="L38" s="176"/>
      <c r="M38" s="177">
        <f>'[1]1월'!D38+'[1]2월'!D38+'[1]3월'!D38+'[1]4월'!D38+'[1]5월'!D38+'6월'!D38</f>
        <v>195574</v>
      </c>
      <c r="N38" s="177">
        <v>203889</v>
      </c>
      <c r="O38" s="139">
        <f t="shared" si="6"/>
        <v>-4.078199412425388E-2</v>
      </c>
      <c r="P38" s="70"/>
    </row>
    <row r="39" spans="1:16" s="27" customFormat="1" ht="19.5" customHeight="1" thickBot="1">
      <c r="A39" s="178"/>
      <c r="B39" s="179"/>
      <c r="C39" s="179"/>
      <c r="D39" s="180"/>
      <c r="E39" s="180"/>
      <c r="F39" s="180"/>
      <c r="G39" s="181"/>
      <c r="H39" s="151"/>
      <c r="J39" s="182"/>
      <c r="K39" s="183"/>
      <c r="L39" s="183"/>
      <c r="M39" s="184"/>
      <c r="N39" s="185"/>
      <c r="O39" s="186"/>
    </row>
    <row r="40" spans="1:16" s="32" customFormat="1" ht="19.5" customHeight="1" thickBot="1">
      <c r="A40" s="187" t="s">
        <v>64</v>
      </c>
      <c r="B40" s="188"/>
      <c r="C40" s="189"/>
      <c r="D40" s="190">
        <f>D29+D38</f>
        <v>36451</v>
      </c>
      <c r="E40" s="190">
        <f>'[1]5월'!D40</f>
        <v>41060</v>
      </c>
      <c r="F40" s="190">
        <f>F29+F38</f>
        <v>46546</v>
      </c>
      <c r="G40" s="191">
        <f>(D40-E40)/E40</f>
        <v>-0.11225036531904529</v>
      </c>
      <c r="H40" s="191">
        <f>(D40-F40)/F40</f>
        <v>-0.21688222403643706</v>
      </c>
      <c r="I40" s="27"/>
      <c r="J40" s="187" t="s">
        <v>65</v>
      </c>
      <c r="K40" s="188"/>
      <c r="L40" s="189"/>
      <c r="M40" s="219">
        <f>'[1]1월'!D40+'[1]2월'!D40+'[1]3월'!D40+'[1]4월'!D40+'[1]5월'!D40+'6월'!D40</f>
        <v>231172</v>
      </c>
      <c r="N40" s="219">
        <v>246386</v>
      </c>
      <c r="O40" s="191">
        <f>(M40-N40)/N40</f>
        <v>-6.1748638315488706E-2</v>
      </c>
    </row>
    <row r="41" spans="1:16" s="27" customFormat="1" ht="19.5" customHeight="1">
      <c r="A41" s="192"/>
      <c r="B41" s="193"/>
      <c r="C41" s="193"/>
      <c r="D41" s="194"/>
      <c r="E41" s="194"/>
      <c r="F41" s="194"/>
      <c r="G41" s="195"/>
      <c r="H41" s="196"/>
      <c r="J41" s="153"/>
      <c r="K41" s="153"/>
      <c r="L41" s="153"/>
      <c r="M41" s="56"/>
      <c r="N41" s="197"/>
      <c r="O41" s="151"/>
    </row>
    <row r="42" spans="1:16" s="27" customFormat="1" ht="19.5" customHeight="1" thickBot="1">
      <c r="A42" s="198" t="s">
        <v>66</v>
      </c>
      <c r="B42" s="199"/>
      <c r="C42" s="199"/>
      <c r="D42" s="145"/>
      <c r="E42" s="145"/>
      <c r="F42" s="145"/>
      <c r="G42" s="200"/>
      <c r="H42" s="201"/>
      <c r="J42" s="113" t="s">
        <v>66</v>
      </c>
      <c r="K42" s="199"/>
      <c r="L42" s="202"/>
      <c r="M42" s="203"/>
      <c r="N42" s="204"/>
      <c r="O42" s="205"/>
    </row>
    <row r="43" spans="1:16" s="32" customFormat="1" ht="19.5" customHeight="1" thickBot="1">
      <c r="A43" s="206" t="s">
        <v>67</v>
      </c>
      <c r="B43" s="207"/>
      <c r="C43" s="208"/>
      <c r="D43" s="209">
        <v>40386</v>
      </c>
      <c r="E43" s="209">
        <f>'[1]5월'!D43</f>
        <v>42164</v>
      </c>
      <c r="F43" s="209">
        <v>42466</v>
      </c>
      <c r="G43" s="210">
        <f>(D43-E43)/E43</f>
        <v>-4.2168674698795178E-2</v>
      </c>
      <c r="H43" s="211">
        <f>(D43-F43)/F43</f>
        <v>-4.8980360759195589E-2</v>
      </c>
      <c r="I43" s="27"/>
      <c r="J43" s="206" t="s">
        <v>67</v>
      </c>
      <c r="K43" s="207"/>
      <c r="L43" s="208"/>
      <c r="M43" s="212">
        <f>'[1]1월'!D43+'[1]2월'!D43+'[1]3월'!D43+'[1]4월'!D43+'[1]5월'!D43+'6월'!D43</f>
        <v>266200</v>
      </c>
      <c r="N43" s="213">
        <v>241369</v>
      </c>
      <c r="O43" s="210">
        <f>(M43-N43)/N43</f>
        <v>0.10287567997547324</v>
      </c>
    </row>
    <row r="44" spans="1:16" s="32" customFormat="1" ht="21.75" customHeight="1">
      <c r="A44" s="214"/>
      <c r="B44" s="214"/>
      <c r="C44" s="214"/>
      <c r="D44" s="214"/>
      <c r="J44" s="215"/>
      <c r="K44" s="216"/>
      <c r="L44" s="216"/>
      <c r="M44" s="216"/>
      <c r="N44" s="216"/>
      <c r="O44" s="216"/>
    </row>
    <row r="45" spans="1:16" s="114" customFormat="1" ht="18" customHeight="1">
      <c r="A45" s="215"/>
      <c r="J45" s="217"/>
      <c r="K45" s="216"/>
      <c r="L45" s="216"/>
      <c r="M45" s="216"/>
      <c r="N45" s="216"/>
      <c r="O45" s="216"/>
    </row>
    <row r="46" spans="1:16" s="114" customFormat="1" ht="18" customHeight="1">
      <c r="A46" s="217"/>
      <c r="G46" s="115"/>
      <c r="J46" s="216"/>
      <c r="K46" s="216"/>
      <c r="L46" s="216"/>
      <c r="M46" s="216"/>
      <c r="N46" s="216"/>
      <c r="O46" s="216"/>
    </row>
    <row r="47" spans="1:16" s="114" customFormat="1" ht="18" customHeight="1">
      <c r="J47" s="218"/>
      <c r="K47" s="216"/>
      <c r="L47" s="218"/>
      <c r="M47" s="218"/>
      <c r="N47" s="218"/>
      <c r="O47" s="218"/>
    </row>
    <row r="48" spans="1:16" s="32" customFormat="1" ht="18" customHeight="1">
      <c r="J48" s="218"/>
      <c r="K48" s="216"/>
      <c r="L48" s="218"/>
      <c r="M48" s="218"/>
      <c r="N48" s="218"/>
      <c r="O48" s="218"/>
    </row>
    <row r="49" spans="10:15" s="32" customFormat="1" ht="15.75" customHeight="1">
      <c r="J49" s="218"/>
      <c r="K49" s="216"/>
      <c r="L49" s="218"/>
      <c r="M49" s="218"/>
      <c r="N49" s="218"/>
      <c r="O49" s="218"/>
    </row>
    <row r="50" spans="10:15" s="32" customFormat="1" ht="15.75" customHeight="1">
      <c r="J50" s="218"/>
      <c r="K50" s="218"/>
      <c r="L50" s="218"/>
      <c r="M50" s="218"/>
      <c r="N50" s="218"/>
      <c r="O50" s="218"/>
    </row>
    <row r="51" spans="10:15" s="32" customFormat="1" ht="15.75" customHeight="1">
      <c r="J51" s="218"/>
      <c r="K51" s="218"/>
      <c r="L51" s="218"/>
      <c r="M51" s="218"/>
      <c r="N51" s="218"/>
      <c r="O51" s="218"/>
    </row>
    <row r="52" spans="10:15" s="32" customFormat="1" ht="15.75" customHeight="1">
      <c r="J52" s="218"/>
      <c r="K52" s="218"/>
      <c r="L52" s="218"/>
      <c r="M52" s="218"/>
      <c r="N52" s="218"/>
      <c r="O52" s="218"/>
    </row>
    <row r="53" spans="10:15" s="32" customFormat="1" ht="15.75" customHeight="1">
      <c r="J53" s="218"/>
      <c r="K53" s="218"/>
      <c r="L53" s="218"/>
      <c r="M53" s="218"/>
      <c r="N53" s="218"/>
      <c r="O53" s="218"/>
    </row>
    <row r="54" spans="10:15" s="32" customFormat="1" ht="15.75" customHeight="1">
      <c r="J54" s="218"/>
      <c r="K54" s="218"/>
      <c r="L54" s="218"/>
      <c r="M54" s="218"/>
      <c r="N54" s="218"/>
      <c r="O54" s="218"/>
    </row>
    <row r="55" spans="10:15" s="32" customFormat="1" ht="15.75" customHeight="1">
      <c r="J55" s="218"/>
      <c r="K55" s="218"/>
      <c r="L55" s="218"/>
      <c r="M55" s="218"/>
      <c r="N55" s="218"/>
      <c r="O55" s="218"/>
    </row>
    <row r="56" spans="10:15" s="32" customFormat="1" ht="15.75" customHeight="1">
      <c r="J56" s="218"/>
      <c r="K56" s="218"/>
      <c r="L56" s="218"/>
      <c r="M56" s="218"/>
      <c r="N56" s="218"/>
      <c r="O56" s="218"/>
    </row>
    <row r="57" spans="10:15" s="32" customFormat="1" ht="15.75" customHeight="1">
      <c r="J57" s="218"/>
      <c r="K57" s="218"/>
      <c r="L57" s="218"/>
      <c r="M57" s="218"/>
      <c r="N57" s="218"/>
      <c r="O57" s="218"/>
    </row>
    <row r="58" spans="10:15" s="32" customFormat="1" ht="15.75" customHeight="1">
      <c r="J58" s="218"/>
      <c r="K58" s="218"/>
      <c r="L58" s="218"/>
      <c r="M58" s="218"/>
      <c r="N58" s="218"/>
      <c r="O58" s="218"/>
    </row>
    <row r="59" spans="10:15" s="32" customFormat="1" ht="15.75" customHeight="1">
      <c r="J59" s="218"/>
      <c r="K59" s="218"/>
      <c r="L59" s="218"/>
      <c r="M59" s="218"/>
      <c r="N59" s="218"/>
      <c r="O59" s="218"/>
    </row>
    <row r="60" spans="10:15" s="32" customFormat="1" ht="15.75" customHeight="1">
      <c r="J60" s="218"/>
      <c r="K60" s="218"/>
      <c r="L60" s="218"/>
      <c r="M60" s="218"/>
      <c r="N60" s="218"/>
      <c r="O60" s="218"/>
    </row>
    <row r="61" spans="10:15" s="32" customFormat="1" ht="15.75" customHeight="1">
      <c r="J61" s="218"/>
      <c r="K61" s="218"/>
      <c r="L61" s="218"/>
      <c r="M61" s="218"/>
      <c r="N61" s="218"/>
      <c r="O61" s="218"/>
    </row>
    <row r="62" spans="10:15" s="32" customFormat="1" ht="15.75" customHeight="1">
      <c r="J62" s="218"/>
      <c r="K62" s="218"/>
      <c r="L62" s="218"/>
      <c r="M62" s="218"/>
      <c r="N62" s="218"/>
      <c r="O62" s="218"/>
    </row>
    <row r="63" spans="10:15" s="32" customFormat="1" ht="15.75" customHeight="1">
      <c r="J63" s="218"/>
      <c r="K63" s="218"/>
      <c r="L63" s="218"/>
      <c r="M63" s="218"/>
      <c r="N63" s="218"/>
      <c r="O63" s="218"/>
    </row>
    <row r="64" spans="10:15" s="32" customFormat="1" ht="15.75" customHeight="1">
      <c r="J64" s="218"/>
      <c r="K64" s="218"/>
      <c r="L64" s="218"/>
      <c r="M64" s="218"/>
      <c r="N64" s="218"/>
      <c r="O64" s="218"/>
    </row>
    <row r="65" spans="10:15" s="32" customFormat="1" ht="15.75" customHeight="1">
      <c r="J65" s="218"/>
      <c r="K65" s="218"/>
      <c r="L65" s="218"/>
      <c r="M65" s="218"/>
      <c r="N65" s="218"/>
      <c r="O65" s="218"/>
    </row>
    <row r="66" spans="10:15" s="32" customFormat="1" ht="15.75" customHeight="1">
      <c r="J66" s="218"/>
      <c r="K66" s="218"/>
      <c r="L66" s="218"/>
      <c r="M66" s="218"/>
      <c r="N66" s="218"/>
      <c r="O66" s="218"/>
    </row>
    <row r="67" spans="10:15" s="32" customFormat="1" ht="15.75" customHeight="1">
      <c r="J67" s="218"/>
      <c r="K67" s="218"/>
      <c r="L67" s="218"/>
      <c r="M67" s="218"/>
      <c r="N67" s="218"/>
      <c r="O67" s="218"/>
    </row>
    <row r="68" spans="10:15" s="32" customFormat="1" ht="15.75" customHeight="1">
      <c r="J68" s="218"/>
      <c r="K68" s="218"/>
      <c r="L68" s="218"/>
      <c r="M68" s="218"/>
      <c r="N68" s="218"/>
      <c r="O68" s="218"/>
    </row>
    <row r="69" spans="10:15" s="32" customFormat="1" ht="15.75" customHeight="1">
      <c r="J69" s="218"/>
      <c r="K69" s="218"/>
      <c r="L69" s="218"/>
      <c r="M69" s="218"/>
      <c r="N69" s="218"/>
      <c r="O69" s="218"/>
    </row>
    <row r="70" spans="10:15" s="32" customFormat="1" ht="15.75" customHeight="1">
      <c r="J70" s="218"/>
      <c r="K70" s="218"/>
      <c r="L70" s="218"/>
      <c r="M70" s="218"/>
      <c r="N70" s="218"/>
      <c r="O70" s="218"/>
    </row>
    <row r="71" spans="10:15" s="32" customFormat="1" ht="15.75" customHeight="1">
      <c r="J71" s="218"/>
      <c r="K71" s="218"/>
      <c r="L71" s="218"/>
      <c r="M71" s="218"/>
      <c r="N71" s="218"/>
      <c r="O71" s="218"/>
    </row>
    <row r="72" spans="10:15" s="32" customFormat="1" ht="15.75" customHeight="1">
      <c r="J72" s="218"/>
      <c r="K72" s="218"/>
      <c r="L72" s="218"/>
      <c r="M72" s="218"/>
      <c r="N72" s="218"/>
      <c r="O72" s="218"/>
    </row>
    <row r="73" spans="10:15" s="32" customFormat="1" ht="15.75" customHeight="1">
      <c r="J73" s="218"/>
      <c r="K73" s="218"/>
      <c r="L73" s="218"/>
      <c r="M73" s="218"/>
      <c r="N73" s="218"/>
      <c r="O73" s="218"/>
    </row>
    <row r="74" spans="10:15" s="32" customFormat="1" ht="15.75" customHeight="1">
      <c r="J74" s="218"/>
      <c r="K74" s="218"/>
      <c r="L74" s="218"/>
      <c r="M74" s="218"/>
      <c r="N74" s="218"/>
      <c r="O74" s="218"/>
    </row>
    <row r="75" spans="10:15" s="32" customFormat="1" ht="15.75" customHeight="1">
      <c r="J75" s="218"/>
      <c r="K75" s="218"/>
      <c r="L75" s="218"/>
      <c r="M75" s="218"/>
      <c r="N75" s="218"/>
      <c r="O75" s="218"/>
    </row>
    <row r="76" spans="10:15" s="32" customFormat="1" ht="15.75" customHeight="1">
      <c r="J76" s="218"/>
      <c r="K76" s="218"/>
      <c r="L76" s="218"/>
      <c r="M76" s="218"/>
      <c r="N76" s="218"/>
      <c r="O76" s="218"/>
    </row>
    <row r="77" spans="10:15" s="32" customFormat="1" ht="15.75" customHeight="1">
      <c r="J77" s="218"/>
      <c r="K77" s="218"/>
      <c r="L77" s="218"/>
      <c r="M77" s="218"/>
      <c r="N77" s="218"/>
      <c r="O77" s="218"/>
    </row>
    <row r="78" spans="10:15" s="32" customFormat="1" ht="15.75" customHeight="1">
      <c r="J78" s="218"/>
      <c r="K78" s="218"/>
      <c r="L78" s="218"/>
      <c r="M78" s="218"/>
      <c r="N78" s="218"/>
      <c r="O78" s="218"/>
    </row>
    <row r="79" spans="10:15" s="32" customFormat="1" ht="15.75" customHeight="1">
      <c r="J79" s="218"/>
      <c r="K79" s="218"/>
      <c r="L79" s="218"/>
      <c r="M79" s="218"/>
      <c r="N79" s="218"/>
      <c r="O79" s="218"/>
    </row>
    <row r="80" spans="10:15" s="32" customFormat="1" ht="15.75" customHeight="1">
      <c r="J80" s="218"/>
      <c r="K80" s="218"/>
      <c r="L80" s="218"/>
      <c r="M80" s="218"/>
      <c r="N80" s="218"/>
      <c r="O80" s="218"/>
    </row>
    <row r="81" spans="10:15" ht="15.75" customHeight="1">
      <c r="J81" s="218"/>
      <c r="K81" s="218"/>
      <c r="L81" s="218"/>
      <c r="M81" s="218"/>
      <c r="N81" s="218"/>
      <c r="O81" s="218"/>
    </row>
  </sheetData>
  <mergeCells count="56">
    <mergeCell ref="A40:C40"/>
    <mergeCell ref="J40:L40"/>
    <mergeCell ref="A43:C43"/>
    <mergeCell ref="J43:L43"/>
    <mergeCell ref="A44:D44"/>
    <mergeCell ref="B37:C37"/>
    <mergeCell ref="K37:L37"/>
    <mergeCell ref="A38:C38"/>
    <mergeCell ref="J38:L38"/>
    <mergeCell ref="B35:C35"/>
    <mergeCell ref="K35:L35"/>
    <mergeCell ref="B36:C36"/>
    <mergeCell ref="K36:L36"/>
    <mergeCell ref="A33:A37"/>
    <mergeCell ref="B33:C33"/>
    <mergeCell ref="J33:J37"/>
    <mergeCell ref="K33:L33"/>
    <mergeCell ref="B34:C34"/>
    <mergeCell ref="K34:L34"/>
    <mergeCell ref="A28:C28"/>
    <mergeCell ref="J28:L28"/>
    <mergeCell ref="A29:C29"/>
    <mergeCell ref="J29:L29"/>
    <mergeCell ref="A30:D30"/>
    <mergeCell ref="F30:I30"/>
    <mergeCell ref="J30:N30"/>
    <mergeCell ref="A25:C25"/>
    <mergeCell ref="J25:L25"/>
    <mergeCell ref="A26:A27"/>
    <mergeCell ref="B26:C26"/>
    <mergeCell ref="J26:J27"/>
    <mergeCell ref="K26:L26"/>
    <mergeCell ref="B27:C27"/>
    <mergeCell ref="K27:L27"/>
    <mergeCell ref="A21:A24"/>
    <mergeCell ref="B21:C21"/>
    <mergeCell ref="J21:J24"/>
    <mergeCell ref="K21:L21"/>
    <mergeCell ref="B22:C22"/>
    <mergeCell ref="K22:L22"/>
    <mergeCell ref="B23:C23"/>
    <mergeCell ref="K23:L23"/>
    <mergeCell ref="B24:C24"/>
    <mergeCell ref="K24:L24"/>
    <mergeCell ref="A5:A16"/>
    <mergeCell ref="J5:J16"/>
    <mergeCell ref="B17:B19"/>
    <mergeCell ref="K17:K19"/>
    <mergeCell ref="A20:C20"/>
    <mergeCell ref="J20:L20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2019-07-01T02:18:23Z</dcterms:created>
  <dcterms:modified xsi:type="dcterms:W3CDTF">2019-07-01T02:19:18Z</dcterms:modified>
</cp:coreProperties>
</file>