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판매실적\2018\월별 판매실적 테이블\"/>
    </mc:Choice>
  </mc:AlternateContent>
  <bookViews>
    <workbookView xWindow="0" yWindow="0" windowWidth="24000" windowHeight="9645"/>
  </bookViews>
  <sheets>
    <sheet name="10월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O45" i="1" s="1"/>
  <c r="H45" i="1"/>
  <c r="G45" i="1"/>
  <c r="D40" i="1"/>
  <c r="H40" i="1" s="1"/>
  <c r="M39" i="1"/>
  <c r="O39" i="1" s="1"/>
  <c r="H39" i="1"/>
  <c r="G39" i="1"/>
  <c r="M38" i="1"/>
  <c r="O38" i="1" s="1"/>
  <c r="H38" i="1"/>
  <c r="G38" i="1"/>
  <c r="M37" i="1"/>
  <c r="O37" i="1" s="1"/>
  <c r="H37" i="1"/>
  <c r="M36" i="1"/>
  <c r="O36" i="1" s="1"/>
  <c r="H36" i="1"/>
  <c r="G36" i="1"/>
  <c r="M35" i="1"/>
  <c r="O35" i="1" s="1"/>
  <c r="H35" i="1"/>
  <c r="G35" i="1"/>
  <c r="D29" i="1"/>
  <c r="H29" i="1" s="1"/>
  <c r="M28" i="1"/>
  <c r="O28" i="1" s="1"/>
  <c r="H28" i="1"/>
  <c r="G28" i="1"/>
  <c r="M27" i="1"/>
  <c r="H27" i="1"/>
  <c r="G27" i="1"/>
  <c r="D26" i="1"/>
  <c r="H26" i="1" s="1"/>
  <c r="M25" i="1"/>
  <c r="G25" i="1"/>
  <c r="M24" i="1"/>
  <c r="O24" i="1" s="1"/>
  <c r="H24" i="1"/>
  <c r="G24" i="1"/>
  <c r="M23" i="1"/>
  <c r="O23" i="1" s="1"/>
  <c r="M22" i="1"/>
  <c r="M26" i="1" s="1"/>
  <c r="O26" i="1" s="1"/>
  <c r="D20" i="1"/>
  <c r="H20" i="1" s="1"/>
  <c r="M19" i="1"/>
  <c r="O19" i="1" s="1"/>
  <c r="H19" i="1"/>
  <c r="G19" i="1"/>
  <c r="M18" i="1"/>
  <c r="G18" i="1"/>
  <c r="D17" i="1"/>
  <c r="M17" i="1" s="1"/>
  <c r="O17" i="1" s="1"/>
  <c r="M16" i="1"/>
  <c r="O16" i="1" s="1"/>
  <c r="H16" i="1"/>
  <c r="G16" i="1"/>
  <c r="M15" i="1"/>
  <c r="O15" i="1" s="1"/>
  <c r="H15" i="1"/>
  <c r="D15" i="1"/>
  <c r="G15" i="1" s="1"/>
  <c r="M14" i="1"/>
  <c r="O14" i="1" s="1"/>
  <c r="H14" i="1"/>
  <c r="G14" i="1"/>
  <c r="M13" i="1"/>
  <c r="O13" i="1" s="1"/>
  <c r="H13" i="1"/>
  <c r="M12" i="1"/>
  <c r="O12" i="1" s="1"/>
  <c r="D12" i="1"/>
  <c r="H12" i="1" s="1"/>
  <c r="M11" i="1"/>
  <c r="O11" i="1" s="1"/>
  <c r="H11" i="1"/>
  <c r="G11" i="1"/>
  <c r="D10" i="1"/>
  <c r="G10" i="1" s="1"/>
  <c r="M9" i="1"/>
  <c r="O9" i="1" s="1"/>
  <c r="H9" i="1"/>
  <c r="G9" i="1"/>
  <c r="D8" i="1"/>
  <c r="H8" i="1" s="1"/>
  <c r="M7" i="1"/>
  <c r="O7" i="1" s="1"/>
  <c r="H7" i="1"/>
  <c r="G7" i="1"/>
  <c r="D6" i="1"/>
  <c r="M6" i="1" s="1"/>
  <c r="M5" i="1"/>
  <c r="O5" i="1" s="1"/>
  <c r="H5" i="1"/>
  <c r="G5" i="1"/>
  <c r="G6" i="1" l="1"/>
  <c r="M10" i="1"/>
  <c r="O10" i="1" s="1"/>
  <c r="M20" i="1"/>
  <c r="O20" i="1" s="1"/>
  <c r="H6" i="1"/>
  <c r="G12" i="1"/>
  <c r="G17" i="1"/>
  <c r="G20" i="1"/>
  <c r="G26" i="1"/>
  <c r="M29" i="1"/>
  <c r="O29" i="1" s="1"/>
  <c r="H17" i="1"/>
  <c r="O6" i="1"/>
  <c r="M8" i="1"/>
  <c r="O8" i="1" s="1"/>
  <c r="H10" i="1"/>
  <c r="O27" i="1"/>
  <c r="M40" i="1"/>
  <c r="O40" i="1" s="1"/>
  <c r="D21" i="1"/>
  <c r="G8" i="1"/>
  <c r="G29" i="1"/>
  <c r="G40" i="1"/>
  <c r="O18" i="1"/>
  <c r="O22" i="1"/>
  <c r="H21" i="1" l="1"/>
  <c r="D30" i="1"/>
  <c r="G21" i="1"/>
  <c r="M21" i="1"/>
  <c r="O21" i="1" s="1"/>
  <c r="D42" i="1" l="1"/>
  <c r="G30" i="1"/>
  <c r="M30" i="1"/>
  <c r="H30" i="1"/>
  <c r="M42" i="1" l="1"/>
  <c r="O42" i="1" s="1"/>
  <c r="O30" i="1"/>
  <c r="G42" i="1"/>
  <c r="H42" i="1"/>
</calcChain>
</file>

<file path=xl/sharedStrings.xml><?xml version="1.0" encoding="utf-8"?>
<sst xmlns="http://schemas.openxmlformats.org/spreadsheetml/2006/main" count="119" uniqueCount="81">
  <si>
    <t>한국지엠 2018년 10월 판매실적</t>
    <phoneticPr fontId="3" type="noConversion"/>
  </si>
  <si>
    <t>한국지엠 2018년 1-10월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</si>
  <si>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</si>
  <si>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</si>
  <si>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</si>
  <si>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'18. 10.</t>
    <phoneticPr fontId="7" type="noConversion"/>
  </si>
  <si>
    <t>'18. 9.</t>
    <phoneticPr fontId="3" type="noConversion"/>
  </si>
  <si>
    <t>'17. 10.</t>
    <phoneticPr fontId="7" type="noConversion"/>
  </si>
  <si>
    <t>전월대비증감</t>
    <phoneticPr fontId="3" type="noConversion"/>
  </si>
  <si>
    <t>전년동월대비</t>
    <phoneticPr fontId="3" type="noConversion"/>
  </si>
  <si>
    <t>'18. 1-10</t>
    <phoneticPr fontId="3" type="noConversion"/>
  </si>
  <si>
    <t>'17. 1-10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</si>
  <si>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</si>
  <si>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</si>
  <si>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</si>
  <si>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</si>
  <si>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</si>
  <si>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</si>
  <si>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</si>
  <si>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</si>
  <si>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</si>
  <si>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</si>
  <si>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</si>
  <si>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</si>
  <si>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</si>
  <si>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</si>
  <si>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</si>
  <si>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</si>
  <si>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</si>
  <si>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</si>
  <si>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</si>
  <si>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소  계</t>
    <phoneticPr fontId="3" type="noConversion"/>
  </si>
  <si>
    <t>준대형</t>
  </si>
  <si>
    <t>알페온</t>
  </si>
  <si>
    <t>-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</si>
  <si>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</si>
  <si>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</si>
  <si>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</si>
  <si>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</si>
  <si>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</si>
  <si>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소  계</t>
    <phoneticPr fontId="3" type="noConversion"/>
  </si>
  <si>
    <t>PHEV
&amp;
EV</t>
    <phoneticPr fontId="3" type="noConversion"/>
  </si>
  <si>
    <t>볼트(Volt)</t>
    <phoneticPr fontId="3" type="noConversion"/>
  </si>
  <si>
    <t>-</t>
    <phoneticPr fontId="3" type="noConversion"/>
  </si>
  <si>
    <t>볼트EV(Bolt EV)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</si>
  <si>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</si>
  <si>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</si>
  <si>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</si>
  <si>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</si>
  <si>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-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</si>
  <si>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</si>
  <si>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</si>
  <si>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</si>
  <si>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</si>
  <si>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</si>
  <si>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</si>
  <si>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</si>
  <si>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상
용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</si>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</sst>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7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2" fillId="0" borderId="21" xfId="1" quotePrefix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8" fillId="0" borderId="21" xfId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41" fontId="8" fillId="0" borderId="21" xfId="1" quotePrefix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6" fillId="0" borderId="21" xfId="1" applyFont="1" applyFill="1" applyBorder="1" applyAlignment="1">
      <alignment vertical="center"/>
    </xf>
    <xf numFmtId="41" fontId="9" fillId="0" borderId="21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41" fontId="8" fillId="0" borderId="21" xfId="1" quotePrefix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41" fontId="2" fillId="0" borderId="21" xfId="1" applyFont="1" applyFill="1" applyBorder="1" applyAlignment="1">
      <alignment horizontal="right" vertical="center"/>
    </xf>
    <xf numFmtId="41" fontId="8" fillId="0" borderId="21" xfId="1" applyFont="1" applyFill="1" applyBorder="1" applyAlignment="1">
      <alignment horizontal="right" vertical="center"/>
    </xf>
    <xf numFmtId="176" fontId="2" fillId="4" borderId="22" xfId="0" quotePrefix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42" fontId="6" fillId="0" borderId="23" xfId="0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41" fontId="8" fillId="0" borderId="17" xfId="1" quotePrefix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41" fontId="6" fillId="5" borderId="21" xfId="1" applyFont="1" applyFill="1" applyBorder="1" applyAlignment="1">
      <alignment vertical="center"/>
    </xf>
    <xf numFmtId="41" fontId="9" fillId="6" borderId="21" xfId="1" applyFont="1" applyFill="1" applyBorder="1" applyAlignment="1">
      <alignment vertical="center"/>
    </xf>
    <xf numFmtId="176" fontId="6" fillId="5" borderId="22" xfId="0" applyNumberFormat="1" applyFont="1" applyFill="1" applyBorder="1" applyAlignment="1">
      <alignment horizontal="right" vertical="center"/>
    </xf>
    <xf numFmtId="176" fontId="6" fillId="5" borderId="23" xfId="0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1" fontId="9" fillId="6" borderId="32" xfId="1" applyFont="1" applyFill="1" applyBorder="1" applyAlignment="1">
      <alignment vertical="center"/>
    </xf>
    <xf numFmtId="176" fontId="6" fillId="6" borderId="24" xfId="0" quotePrefix="1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30" xfId="1" quotePrefix="1" applyFont="1" applyFill="1" applyBorder="1" applyAlignment="1">
      <alignment horizontal="right" vertical="center"/>
    </xf>
    <xf numFmtId="42" fontId="2" fillId="0" borderId="24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1" fontId="2" fillId="0" borderId="36" xfId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41" fontId="6" fillId="5" borderId="36" xfId="1" applyFont="1" applyFill="1" applyBorder="1" applyAlignment="1">
      <alignment vertical="center"/>
    </xf>
    <xf numFmtId="41" fontId="9" fillId="6" borderId="39" xfId="1" applyFont="1" applyFill="1" applyBorder="1" applyAlignment="1">
      <alignment vertical="center"/>
    </xf>
    <xf numFmtId="41" fontId="6" fillId="5" borderId="39" xfId="1" applyFont="1" applyFill="1" applyBorder="1" applyAlignment="1">
      <alignment vertical="center"/>
    </xf>
    <xf numFmtId="176" fontId="6" fillId="5" borderId="40" xfId="0" applyNumberFormat="1" applyFont="1" applyFill="1" applyBorder="1" applyAlignment="1">
      <alignment horizontal="right" vertical="center"/>
    </xf>
    <xf numFmtId="176" fontId="6" fillId="5" borderId="41" xfId="0" applyNumberFormat="1" applyFont="1" applyFill="1" applyBorder="1" applyAlignment="1">
      <alignment horizontal="right" vertical="center"/>
    </xf>
    <xf numFmtId="41" fontId="9" fillId="6" borderId="42" xfId="1" applyFont="1" applyFill="1" applyBorder="1" applyAlignment="1">
      <alignment vertical="center"/>
    </xf>
    <xf numFmtId="41" fontId="9" fillId="6" borderId="36" xfId="1" applyFont="1" applyFill="1" applyBorder="1" applyAlignment="1">
      <alignment vertical="center"/>
    </xf>
    <xf numFmtId="176" fontId="6" fillId="6" borderId="43" xfId="0" quotePrefix="1" applyNumberFormat="1" applyFont="1" applyFill="1" applyBorder="1" applyAlignment="1">
      <alignment horizontal="right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41" fontId="6" fillId="7" borderId="6" xfId="1" applyFont="1" applyFill="1" applyBorder="1" applyAlignment="1">
      <alignment vertical="center"/>
    </xf>
    <xf numFmtId="41" fontId="6" fillId="7" borderId="10" xfId="1" applyFont="1" applyFill="1" applyBorder="1" applyAlignment="1">
      <alignment vertical="center"/>
    </xf>
    <xf numFmtId="176" fontId="6" fillId="7" borderId="10" xfId="0" applyNumberFormat="1" applyFont="1" applyFill="1" applyBorder="1" applyAlignment="1">
      <alignment horizontal="right" vertical="center"/>
    </xf>
    <xf numFmtId="41" fontId="9" fillId="8" borderId="6" xfId="1" applyFont="1" applyFill="1" applyBorder="1" applyAlignment="1">
      <alignment vertical="center"/>
    </xf>
    <xf numFmtId="176" fontId="6" fillId="9" borderId="6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7" fontId="2" fillId="0" borderId="14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8" fillId="0" borderId="47" xfId="1" quotePrefix="1" applyFont="1" applyFill="1" applyBorder="1" applyAlignment="1">
      <alignment vertical="center"/>
    </xf>
    <xf numFmtId="41" fontId="8" fillId="0" borderId="14" xfId="1" quotePrefix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177" fontId="2" fillId="0" borderId="2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41" fontId="8" fillId="0" borderId="24" xfId="1" quotePrefix="1" applyFont="1" applyFill="1" applyBorder="1" applyAlignment="1">
      <alignment vertical="center"/>
    </xf>
    <xf numFmtId="41" fontId="8" fillId="0" borderId="24" xfId="1" quotePrefix="1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77" fontId="2" fillId="0" borderId="39" xfId="1" applyNumberFormat="1" applyFont="1" applyFill="1" applyBorder="1" applyAlignment="1">
      <alignment vertical="center"/>
    </xf>
    <xf numFmtId="176" fontId="2" fillId="0" borderId="41" xfId="0" quotePrefix="1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center" vertical="center"/>
    </xf>
    <xf numFmtId="41" fontId="8" fillId="0" borderId="43" xfId="1" quotePrefix="1" applyFont="1" applyFill="1" applyBorder="1" applyAlignment="1">
      <alignment horizontal="right" vertical="center"/>
    </xf>
    <xf numFmtId="41" fontId="8" fillId="0" borderId="39" xfId="1" quotePrefix="1" applyFont="1" applyFill="1" applyBorder="1" applyAlignment="1">
      <alignment horizontal="right" vertical="center"/>
    </xf>
    <xf numFmtId="41" fontId="9" fillId="8" borderId="53" xfId="1" applyFont="1" applyFill="1" applyBorder="1" applyAlignment="1">
      <alignment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1" fontId="9" fillId="8" borderId="6" xfId="1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vertical="center"/>
    </xf>
    <xf numFmtId="41" fontId="9" fillId="0" borderId="9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9" xfId="1" quotePrefix="1" applyFont="1" applyFill="1" applyBorder="1" applyAlignment="1">
      <alignment vertical="center"/>
    </xf>
    <xf numFmtId="41" fontId="8" fillId="0" borderId="9" xfId="1" quotePrefix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1" fontId="6" fillId="10" borderId="6" xfId="1" quotePrefix="1" applyFont="1" applyFill="1" applyBorder="1" applyAlignment="1">
      <alignment vertical="center"/>
    </xf>
    <xf numFmtId="41" fontId="9" fillId="11" borderId="6" xfId="1" quotePrefix="1" applyFont="1" applyFill="1" applyBorder="1" applyAlignment="1">
      <alignment vertical="center"/>
    </xf>
    <xf numFmtId="176" fontId="6" fillId="10" borderId="1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vertical="center"/>
    </xf>
    <xf numFmtId="41" fontId="9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41" fontId="6" fillId="12" borderId="44" xfId="1" applyFont="1" applyFill="1" applyBorder="1" applyAlignment="1">
      <alignment vertical="center"/>
    </xf>
    <xf numFmtId="41" fontId="9" fillId="13" borderId="44" xfId="1" applyFont="1" applyFill="1" applyBorder="1" applyAlignment="1">
      <alignment vertical="center"/>
    </xf>
    <xf numFmtId="176" fontId="6" fillId="12" borderId="6" xfId="0" applyNumberFormat="1" applyFont="1" applyFill="1" applyBorder="1" applyAlignment="1">
      <alignment horizontal="right" vertical="center"/>
    </xf>
    <xf numFmtId="176" fontId="6" fillId="12" borderId="10" xfId="0" applyNumberFormat="1" applyFont="1" applyFill="1" applyBorder="1" applyAlignment="1">
      <alignment horizontal="right" vertical="center"/>
    </xf>
    <xf numFmtId="41" fontId="6" fillId="14" borderId="6" xfId="1" applyFont="1" applyFill="1" applyBorder="1" applyAlignment="1">
      <alignment vertical="center"/>
    </xf>
    <xf numFmtId="41" fontId="9" fillId="13" borderId="6" xfId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8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7"/>
    </sheetNames>
    <sheetDataSet>
      <sheetData sheetId="0">
        <row r="5">
          <cell r="D5">
            <v>3347</v>
          </cell>
        </row>
        <row r="6">
          <cell r="D6">
            <v>3347</v>
          </cell>
        </row>
        <row r="7">
          <cell r="D7">
            <v>103</v>
          </cell>
        </row>
        <row r="8">
          <cell r="D8">
            <v>103</v>
          </cell>
        </row>
        <row r="9">
          <cell r="D9">
            <v>487</v>
          </cell>
        </row>
        <row r="10">
          <cell r="D10">
            <v>487</v>
          </cell>
        </row>
        <row r="11">
          <cell r="D11">
            <v>1476</v>
          </cell>
        </row>
        <row r="12">
          <cell r="D12">
            <v>1476</v>
          </cell>
        </row>
        <row r="13">
          <cell r="D13">
            <v>0</v>
          </cell>
        </row>
        <row r="14">
          <cell r="D14">
            <v>208</v>
          </cell>
        </row>
        <row r="15">
          <cell r="D15">
            <v>208</v>
          </cell>
        </row>
        <row r="16">
          <cell r="D16">
            <v>22</v>
          </cell>
        </row>
        <row r="17">
          <cell r="D17">
            <v>22</v>
          </cell>
        </row>
        <row r="18">
          <cell r="D18">
            <v>0</v>
          </cell>
        </row>
        <row r="19">
          <cell r="D19">
            <v>0</v>
          </cell>
        </row>
        <row r="22">
          <cell r="D22">
            <v>151</v>
          </cell>
        </row>
        <row r="23">
          <cell r="D23">
            <v>476</v>
          </cell>
        </row>
        <row r="24">
          <cell r="D24">
            <v>987</v>
          </cell>
        </row>
        <row r="26">
          <cell r="D26">
            <v>313</v>
          </cell>
        </row>
        <row r="27">
          <cell r="D27">
            <v>274</v>
          </cell>
        </row>
        <row r="29">
          <cell r="D29">
            <v>7844</v>
          </cell>
        </row>
        <row r="34">
          <cell r="D34">
            <v>9621</v>
          </cell>
        </row>
        <row r="35">
          <cell r="D35">
            <v>393</v>
          </cell>
        </row>
        <row r="36">
          <cell r="D36">
            <v>796</v>
          </cell>
        </row>
        <row r="37">
          <cell r="D37">
            <v>23013</v>
          </cell>
        </row>
        <row r="38">
          <cell r="D38">
            <v>734</v>
          </cell>
        </row>
        <row r="44">
          <cell r="D44">
            <v>40074</v>
          </cell>
        </row>
      </sheetData>
      <sheetData sheetId="1"/>
      <sheetData sheetId="2">
        <row r="5">
          <cell r="D5">
            <v>2399</v>
          </cell>
        </row>
        <row r="6">
          <cell r="D6">
            <v>2399</v>
          </cell>
        </row>
        <row r="7">
          <cell r="D7">
            <v>95</v>
          </cell>
        </row>
        <row r="8">
          <cell r="D8">
            <v>95</v>
          </cell>
        </row>
        <row r="9">
          <cell r="D9">
            <v>234</v>
          </cell>
        </row>
        <row r="10">
          <cell r="D10">
            <v>234</v>
          </cell>
        </row>
        <row r="11">
          <cell r="D11">
            <v>1161</v>
          </cell>
        </row>
        <row r="12">
          <cell r="D12">
            <v>1161</v>
          </cell>
        </row>
        <row r="13">
          <cell r="D13">
            <v>0</v>
          </cell>
        </row>
        <row r="14">
          <cell r="D14">
            <v>124</v>
          </cell>
        </row>
        <row r="15">
          <cell r="D15">
            <v>124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5</v>
          </cell>
        </row>
        <row r="22">
          <cell r="D22">
            <v>88</v>
          </cell>
        </row>
        <row r="23">
          <cell r="D23">
            <v>365</v>
          </cell>
        </row>
        <row r="24">
          <cell r="D24">
            <v>739</v>
          </cell>
        </row>
        <row r="26">
          <cell r="D26">
            <v>300</v>
          </cell>
        </row>
        <row r="27">
          <cell r="D27">
            <v>276</v>
          </cell>
        </row>
        <row r="29">
          <cell r="D29">
            <v>5804</v>
          </cell>
        </row>
        <row r="34">
          <cell r="D34">
            <v>6812</v>
          </cell>
        </row>
        <row r="35">
          <cell r="D35">
            <v>701</v>
          </cell>
        </row>
        <row r="36">
          <cell r="D36">
            <v>2120</v>
          </cell>
        </row>
        <row r="37">
          <cell r="D37">
            <v>20537</v>
          </cell>
        </row>
        <row r="38">
          <cell r="D38">
            <v>751</v>
          </cell>
        </row>
        <row r="44">
          <cell r="D44">
            <v>29389</v>
          </cell>
        </row>
      </sheetData>
      <sheetData sheetId="3"/>
      <sheetData sheetId="4">
        <row r="5">
          <cell r="D5">
            <v>2518</v>
          </cell>
        </row>
        <row r="6">
          <cell r="D6">
            <v>2518</v>
          </cell>
        </row>
        <row r="7">
          <cell r="D7">
            <v>36</v>
          </cell>
        </row>
        <row r="8">
          <cell r="D8">
            <v>36</v>
          </cell>
        </row>
        <row r="9">
          <cell r="D9">
            <v>566</v>
          </cell>
        </row>
        <row r="10">
          <cell r="D10">
            <v>566</v>
          </cell>
        </row>
        <row r="11">
          <cell r="D11">
            <v>909</v>
          </cell>
        </row>
        <row r="12">
          <cell r="D12">
            <v>909</v>
          </cell>
        </row>
        <row r="13">
          <cell r="D13">
            <v>0</v>
          </cell>
        </row>
        <row r="14">
          <cell r="D14">
            <v>146</v>
          </cell>
        </row>
        <row r="15">
          <cell r="D15">
            <v>146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160</v>
          </cell>
        </row>
        <row r="22">
          <cell r="D22">
            <v>138</v>
          </cell>
        </row>
        <row r="23">
          <cell r="D23">
            <v>438</v>
          </cell>
        </row>
        <row r="24">
          <cell r="D24">
            <v>707</v>
          </cell>
        </row>
        <row r="26">
          <cell r="D26">
            <v>285</v>
          </cell>
        </row>
        <row r="27">
          <cell r="D27">
            <v>351</v>
          </cell>
        </row>
        <row r="29">
          <cell r="D29">
            <v>6272</v>
          </cell>
        </row>
        <row r="34">
          <cell r="D34">
            <v>8895</v>
          </cell>
        </row>
        <row r="35">
          <cell r="D35">
            <v>606</v>
          </cell>
        </row>
        <row r="36">
          <cell r="D36">
            <v>19</v>
          </cell>
        </row>
        <row r="37">
          <cell r="D37">
            <v>24157</v>
          </cell>
        </row>
        <row r="38">
          <cell r="D38">
            <v>1311</v>
          </cell>
        </row>
        <row r="44">
          <cell r="D44">
            <v>46522</v>
          </cell>
        </row>
      </sheetData>
      <sheetData sheetId="5"/>
      <sheetData sheetId="6">
        <row r="5">
          <cell r="D5">
            <v>2208</v>
          </cell>
        </row>
        <row r="6">
          <cell r="D6">
            <v>2208</v>
          </cell>
        </row>
        <row r="7">
          <cell r="D7">
            <v>19</v>
          </cell>
        </row>
        <row r="8">
          <cell r="D8">
            <v>19</v>
          </cell>
        </row>
        <row r="9">
          <cell r="D9">
            <v>567</v>
          </cell>
        </row>
        <row r="10">
          <cell r="D10">
            <v>567</v>
          </cell>
        </row>
        <row r="11">
          <cell r="D11">
            <v>576</v>
          </cell>
        </row>
        <row r="12">
          <cell r="D12">
            <v>576</v>
          </cell>
        </row>
        <row r="13">
          <cell r="D13">
            <v>0</v>
          </cell>
        </row>
        <row r="14">
          <cell r="D14">
            <v>110</v>
          </cell>
        </row>
        <row r="15">
          <cell r="D15">
            <v>110</v>
          </cell>
        </row>
        <row r="16">
          <cell r="D16">
            <v>16</v>
          </cell>
        </row>
        <row r="17">
          <cell r="D17">
            <v>16</v>
          </cell>
        </row>
        <row r="18">
          <cell r="D18">
            <v>37</v>
          </cell>
        </row>
        <row r="19">
          <cell r="D19">
            <v>322</v>
          </cell>
        </row>
        <row r="22">
          <cell r="D22">
            <v>138</v>
          </cell>
        </row>
        <row r="23">
          <cell r="D23">
            <v>242</v>
          </cell>
        </row>
        <row r="24">
          <cell r="D24">
            <v>479</v>
          </cell>
        </row>
        <row r="26">
          <cell r="D26">
            <v>279</v>
          </cell>
        </row>
        <row r="27">
          <cell r="D27">
            <v>376</v>
          </cell>
        </row>
        <row r="29">
          <cell r="D29">
            <v>5378</v>
          </cell>
        </row>
        <row r="34">
          <cell r="D34">
            <v>10199</v>
          </cell>
        </row>
        <row r="35">
          <cell r="D35">
            <v>671</v>
          </cell>
        </row>
        <row r="36">
          <cell r="D36">
            <v>3</v>
          </cell>
        </row>
        <row r="37">
          <cell r="D37">
            <v>21267</v>
          </cell>
        </row>
        <row r="38">
          <cell r="D38">
            <v>1057</v>
          </cell>
        </row>
        <row r="44">
          <cell r="D44">
            <v>46706</v>
          </cell>
        </row>
      </sheetData>
      <sheetData sheetId="7"/>
      <sheetData sheetId="8">
        <row r="5">
          <cell r="D5">
            <v>2565</v>
          </cell>
        </row>
        <row r="6">
          <cell r="D6">
            <v>2565</v>
          </cell>
        </row>
        <row r="7">
          <cell r="D7">
            <v>7</v>
          </cell>
        </row>
        <row r="8">
          <cell r="D8">
            <v>7</v>
          </cell>
        </row>
        <row r="9">
          <cell r="D9">
            <v>704</v>
          </cell>
        </row>
        <row r="10">
          <cell r="D10">
            <v>704</v>
          </cell>
        </row>
        <row r="11">
          <cell r="D11">
            <v>1044</v>
          </cell>
        </row>
        <row r="12">
          <cell r="D12">
            <v>1044</v>
          </cell>
        </row>
        <row r="13">
          <cell r="D13">
            <v>0</v>
          </cell>
        </row>
        <row r="14">
          <cell r="D14">
            <v>126</v>
          </cell>
        </row>
        <row r="15">
          <cell r="D15">
            <v>126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13</v>
          </cell>
        </row>
        <row r="19">
          <cell r="D19">
            <v>1014</v>
          </cell>
        </row>
        <row r="22">
          <cell r="D22">
            <v>155</v>
          </cell>
        </row>
        <row r="23">
          <cell r="D23">
            <v>427</v>
          </cell>
        </row>
        <row r="24">
          <cell r="D24">
            <v>949</v>
          </cell>
        </row>
        <row r="26">
          <cell r="D26">
            <v>315</v>
          </cell>
        </row>
        <row r="27">
          <cell r="D27">
            <v>333</v>
          </cell>
        </row>
        <row r="29">
          <cell r="D29">
            <v>7670</v>
          </cell>
        </row>
        <row r="34">
          <cell r="D34">
            <v>9351</v>
          </cell>
        </row>
        <row r="35">
          <cell r="D35">
            <v>411</v>
          </cell>
        </row>
        <row r="36">
          <cell r="D36">
            <v>0</v>
          </cell>
        </row>
        <row r="37">
          <cell r="D37">
            <v>22809</v>
          </cell>
        </row>
        <row r="38">
          <cell r="D38">
            <v>638</v>
          </cell>
        </row>
        <row r="44">
          <cell r="D44">
            <v>36212</v>
          </cell>
        </row>
      </sheetData>
      <sheetData sheetId="9"/>
      <sheetData sheetId="10">
        <row r="5">
          <cell r="D5">
            <v>3850</v>
          </cell>
        </row>
        <row r="6">
          <cell r="D6">
            <v>3850</v>
          </cell>
        </row>
        <row r="7">
          <cell r="D7">
            <v>14</v>
          </cell>
        </row>
        <row r="8">
          <cell r="D8">
            <v>14</v>
          </cell>
        </row>
        <row r="9">
          <cell r="D9">
            <v>321</v>
          </cell>
        </row>
        <row r="10">
          <cell r="D10">
            <v>321</v>
          </cell>
        </row>
        <row r="11">
          <cell r="D11">
            <v>1045</v>
          </cell>
        </row>
        <row r="12">
          <cell r="D12">
            <v>1045</v>
          </cell>
        </row>
        <row r="13">
          <cell r="D13">
            <v>0</v>
          </cell>
        </row>
        <row r="14">
          <cell r="D14">
            <v>112</v>
          </cell>
        </row>
        <row r="15">
          <cell r="D15">
            <v>112</v>
          </cell>
        </row>
        <row r="16">
          <cell r="D16">
            <v>13</v>
          </cell>
        </row>
        <row r="17">
          <cell r="D17">
            <v>13</v>
          </cell>
        </row>
        <row r="18">
          <cell r="D18">
            <v>27</v>
          </cell>
        </row>
        <row r="19">
          <cell r="D19">
            <v>1621</v>
          </cell>
        </row>
        <row r="22">
          <cell r="D22">
            <v>211</v>
          </cell>
        </row>
        <row r="23">
          <cell r="D23">
            <v>221</v>
          </cell>
        </row>
        <row r="24">
          <cell r="D24">
            <v>977</v>
          </cell>
        </row>
        <row r="25">
          <cell r="D25">
            <v>385</v>
          </cell>
        </row>
        <row r="27">
          <cell r="D27">
            <v>408</v>
          </cell>
        </row>
        <row r="28">
          <cell r="D28">
            <v>323</v>
          </cell>
        </row>
        <row r="30">
          <cell r="D30">
            <v>9529</v>
          </cell>
        </row>
        <row r="35">
          <cell r="D35">
            <v>8779</v>
          </cell>
        </row>
        <row r="36">
          <cell r="D36">
            <v>836</v>
          </cell>
        </row>
        <row r="37">
          <cell r="D37">
            <v>0</v>
          </cell>
        </row>
        <row r="38">
          <cell r="D38">
            <v>26707</v>
          </cell>
        </row>
        <row r="39">
          <cell r="D39">
            <v>695</v>
          </cell>
        </row>
        <row r="45">
          <cell r="D45">
            <v>42466</v>
          </cell>
        </row>
      </sheetData>
      <sheetData sheetId="11"/>
      <sheetData sheetId="12">
        <row r="5">
          <cell r="D5">
            <v>3572</v>
          </cell>
        </row>
        <row r="6">
          <cell r="D6">
            <v>3572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313</v>
          </cell>
        </row>
        <row r="10">
          <cell r="D10">
            <v>313</v>
          </cell>
        </row>
        <row r="11">
          <cell r="D11">
            <v>1813</v>
          </cell>
        </row>
        <row r="12">
          <cell r="D12">
            <v>1813</v>
          </cell>
        </row>
        <row r="14">
          <cell r="D14">
            <v>137</v>
          </cell>
        </row>
        <row r="15">
          <cell r="D15">
            <v>137</v>
          </cell>
        </row>
        <row r="16">
          <cell r="D16">
            <v>14</v>
          </cell>
        </row>
        <row r="17">
          <cell r="D17">
            <v>14</v>
          </cell>
        </row>
        <row r="18">
          <cell r="D18">
            <v>13</v>
          </cell>
        </row>
        <row r="19">
          <cell r="D19">
            <v>872</v>
          </cell>
        </row>
        <row r="22">
          <cell r="D22">
            <v>191</v>
          </cell>
        </row>
        <row r="23">
          <cell r="D23">
            <v>2</v>
          </cell>
        </row>
        <row r="24">
          <cell r="D24">
            <v>1137</v>
          </cell>
        </row>
        <row r="25">
          <cell r="D25">
            <v>191</v>
          </cell>
        </row>
        <row r="27">
          <cell r="D27">
            <v>381</v>
          </cell>
        </row>
        <row r="28">
          <cell r="D28">
            <v>361</v>
          </cell>
        </row>
        <row r="30">
          <cell r="D30">
            <v>9000</v>
          </cell>
        </row>
        <row r="35">
          <cell r="D35">
            <v>7379</v>
          </cell>
        </row>
        <row r="36">
          <cell r="D36">
            <v>584</v>
          </cell>
        </row>
        <row r="37">
          <cell r="D37">
            <v>0</v>
          </cell>
        </row>
        <row r="38">
          <cell r="D38">
            <v>19701</v>
          </cell>
        </row>
        <row r="39">
          <cell r="D39">
            <v>382</v>
          </cell>
        </row>
        <row r="45">
          <cell r="D45">
            <v>41490</v>
          </cell>
        </row>
      </sheetData>
      <sheetData sheetId="13"/>
      <sheetData sheetId="14">
        <row r="5">
          <cell r="D5">
            <v>3303</v>
          </cell>
        </row>
        <row r="6">
          <cell r="D6">
            <v>3303</v>
          </cell>
        </row>
        <row r="7">
          <cell r="D7">
            <v>17</v>
          </cell>
        </row>
        <row r="8">
          <cell r="D8">
            <v>17</v>
          </cell>
        </row>
        <row r="9">
          <cell r="D9">
            <v>324</v>
          </cell>
        </row>
        <row r="10">
          <cell r="D10">
            <v>324</v>
          </cell>
        </row>
        <row r="11">
          <cell r="D11">
            <v>1329</v>
          </cell>
        </row>
        <row r="12">
          <cell r="D12">
            <v>1329</v>
          </cell>
        </row>
        <row r="14">
          <cell r="D14">
            <v>91</v>
          </cell>
        </row>
        <row r="15">
          <cell r="D15">
            <v>91</v>
          </cell>
        </row>
        <row r="16">
          <cell r="D16">
            <v>10</v>
          </cell>
        </row>
        <row r="17">
          <cell r="D17">
            <v>10</v>
          </cell>
        </row>
        <row r="18">
          <cell r="D18">
            <v>14</v>
          </cell>
        </row>
        <row r="19">
          <cell r="D19">
            <v>631</v>
          </cell>
        </row>
        <row r="22">
          <cell r="D22">
            <v>93</v>
          </cell>
        </row>
        <row r="23">
          <cell r="D23">
            <v>0</v>
          </cell>
        </row>
        <row r="24">
          <cell r="D24">
            <v>838</v>
          </cell>
        </row>
        <row r="25">
          <cell r="D25">
            <v>97</v>
          </cell>
        </row>
        <row r="27">
          <cell r="D27">
            <v>301</v>
          </cell>
        </row>
        <row r="28">
          <cell r="D28">
            <v>343</v>
          </cell>
        </row>
        <row r="30">
          <cell r="D30">
            <v>7391</v>
          </cell>
        </row>
        <row r="35">
          <cell r="D35">
            <v>9817</v>
          </cell>
        </row>
        <row r="36">
          <cell r="D36">
            <v>407</v>
          </cell>
        </row>
        <row r="37">
          <cell r="D37">
            <v>0</v>
          </cell>
        </row>
        <row r="38">
          <cell r="D38">
            <v>5158</v>
          </cell>
        </row>
        <row r="39">
          <cell r="D39">
            <v>328</v>
          </cell>
        </row>
        <row r="45">
          <cell r="D45">
            <v>46156</v>
          </cell>
        </row>
      </sheetData>
      <sheetData sheetId="15"/>
      <sheetData sheetId="16">
        <row r="5">
          <cell r="D5">
            <v>3158</v>
          </cell>
        </row>
        <row r="6">
          <cell r="D6">
            <v>3158</v>
          </cell>
        </row>
        <row r="7">
          <cell r="D7">
            <v>18</v>
          </cell>
        </row>
        <row r="8">
          <cell r="D8">
            <v>18</v>
          </cell>
        </row>
        <row r="9">
          <cell r="D9">
            <v>78</v>
          </cell>
        </row>
        <row r="10">
          <cell r="D10">
            <v>78</v>
          </cell>
        </row>
        <row r="11">
          <cell r="D11">
            <v>2290</v>
          </cell>
        </row>
        <row r="12">
          <cell r="D12">
            <v>2290</v>
          </cell>
        </row>
        <row r="14">
          <cell r="D14">
            <v>77</v>
          </cell>
        </row>
        <row r="15">
          <cell r="D15">
            <v>77</v>
          </cell>
        </row>
        <row r="16">
          <cell r="D16">
            <v>19</v>
          </cell>
        </row>
        <row r="17">
          <cell r="D17">
            <v>19</v>
          </cell>
        </row>
        <row r="18">
          <cell r="D18">
            <v>12</v>
          </cell>
        </row>
        <row r="19">
          <cell r="D19">
            <v>70</v>
          </cell>
        </row>
        <row r="22">
          <cell r="D22">
            <v>9</v>
          </cell>
        </row>
        <row r="23">
          <cell r="D23">
            <v>0</v>
          </cell>
        </row>
        <row r="24">
          <cell r="D24">
            <v>1043</v>
          </cell>
        </row>
        <row r="25">
          <cell r="D25">
            <v>185</v>
          </cell>
        </row>
        <row r="27">
          <cell r="D27">
            <v>220</v>
          </cell>
        </row>
        <row r="28">
          <cell r="D28">
            <v>254</v>
          </cell>
        </row>
        <row r="30">
          <cell r="D30">
            <v>7434</v>
          </cell>
        </row>
        <row r="35">
          <cell r="D35">
            <v>7607</v>
          </cell>
        </row>
        <row r="36">
          <cell r="D36">
            <v>876</v>
          </cell>
        </row>
        <row r="37">
          <cell r="D37">
            <v>0</v>
          </cell>
        </row>
        <row r="38">
          <cell r="D38">
            <v>18063</v>
          </cell>
        </row>
        <row r="39">
          <cell r="D39">
            <v>836</v>
          </cell>
        </row>
        <row r="45">
          <cell r="D45">
            <v>41726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85" zoomScaleNormal="85" workbookViewId="0">
      <selection activeCell="R14" sqref="R14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246" width="8.88671875" style="1"/>
    <col min="247" max="247" width="3.21875" style="1" customWidth="1"/>
    <col min="248" max="248" width="8.109375" style="1" customWidth="1"/>
    <col min="249" max="249" width="15.7773437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 customWidth="1"/>
    <col min="257" max="257" width="7.5546875" style="1" customWidth="1"/>
    <col min="258" max="258" width="15.5546875" style="1" customWidth="1"/>
    <col min="259" max="259" width="11.6640625" style="1" customWidth="1"/>
    <col min="260" max="260" width="11.109375" style="1" customWidth="1"/>
    <col min="261" max="261" width="12.44140625" style="1" customWidth="1"/>
    <col min="262" max="263" width="8" style="1" customWidth="1"/>
    <col min="264" max="264" width="10" style="1" bestFit="1" customWidth="1"/>
    <col min="265" max="265" width="10.21875" style="1" bestFit="1" customWidth="1"/>
    <col min="266" max="267" width="8" style="1" customWidth="1"/>
    <col min="268" max="268" width="10.21875" style="1" bestFit="1" customWidth="1"/>
    <col min="269" max="502" width="8.88671875" style="1"/>
    <col min="503" max="503" width="3.21875" style="1" customWidth="1"/>
    <col min="504" max="504" width="8.109375" style="1" customWidth="1"/>
    <col min="505" max="505" width="15.7773437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 customWidth="1"/>
    <col min="513" max="513" width="7.5546875" style="1" customWidth="1"/>
    <col min="514" max="514" width="15.5546875" style="1" customWidth="1"/>
    <col min="515" max="515" width="11.6640625" style="1" customWidth="1"/>
    <col min="516" max="516" width="11.109375" style="1" customWidth="1"/>
    <col min="517" max="517" width="12.44140625" style="1" customWidth="1"/>
    <col min="518" max="519" width="8" style="1" customWidth="1"/>
    <col min="520" max="520" width="10" style="1" bestFit="1" customWidth="1"/>
    <col min="521" max="521" width="10.21875" style="1" bestFit="1" customWidth="1"/>
    <col min="522" max="523" width="8" style="1" customWidth="1"/>
    <col min="524" max="524" width="10.21875" style="1" bestFit="1" customWidth="1"/>
    <col min="525" max="758" width="8.88671875" style="1"/>
    <col min="759" max="759" width="3.21875" style="1" customWidth="1"/>
    <col min="760" max="760" width="8.109375" style="1" customWidth="1"/>
    <col min="761" max="761" width="15.7773437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 customWidth="1"/>
    <col min="769" max="769" width="7.5546875" style="1" customWidth="1"/>
    <col min="770" max="770" width="15.5546875" style="1" customWidth="1"/>
    <col min="771" max="771" width="11.6640625" style="1" customWidth="1"/>
    <col min="772" max="772" width="11.109375" style="1" customWidth="1"/>
    <col min="773" max="773" width="12.44140625" style="1" customWidth="1"/>
    <col min="774" max="775" width="8" style="1" customWidth="1"/>
    <col min="776" max="776" width="10" style="1" bestFit="1" customWidth="1"/>
    <col min="777" max="777" width="10.21875" style="1" bestFit="1" customWidth="1"/>
    <col min="778" max="779" width="8" style="1" customWidth="1"/>
    <col min="780" max="780" width="10.21875" style="1" bestFit="1" customWidth="1"/>
    <col min="781" max="1014" width="8.88671875" style="1"/>
    <col min="1015" max="1015" width="3.21875" style="1" customWidth="1"/>
    <col min="1016" max="1016" width="8.109375" style="1" customWidth="1"/>
    <col min="1017" max="1017" width="15.7773437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 customWidth="1"/>
    <col min="1025" max="1025" width="7.5546875" style="1" customWidth="1"/>
    <col min="1026" max="1026" width="15.5546875" style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1" width="8" style="1" customWidth="1"/>
    <col min="1032" max="1032" width="10" style="1" bestFit="1" customWidth="1"/>
    <col min="1033" max="1033" width="10.21875" style="1" bestFit="1" customWidth="1"/>
    <col min="1034" max="1035" width="8" style="1" customWidth="1"/>
    <col min="1036" max="1036" width="10.21875" style="1" bestFit="1" customWidth="1"/>
    <col min="1037" max="1270" width="8.88671875" style="1"/>
    <col min="1271" max="1271" width="3.21875" style="1" customWidth="1"/>
    <col min="1272" max="1272" width="8.109375" style="1" customWidth="1"/>
    <col min="1273" max="1273" width="15.7773437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 customWidth="1"/>
    <col min="1281" max="1281" width="7.5546875" style="1" customWidth="1"/>
    <col min="1282" max="1282" width="15.5546875" style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7" width="8" style="1" customWidth="1"/>
    <col min="1288" max="1288" width="10" style="1" bestFit="1" customWidth="1"/>
    <col min="1289" max="1289" width="10.21875" style="1" bestFit="1" customWidth="1"/>
    <col min="1290" max="1291" width="8" style="1" customWidth="1"/>
    <col min="1292" max="1292" width="10.21875" style="1" bestFit="1" customWidth="1"/>
    <col min="1293" max="1526" width="8.88671875" style="1"/>
    <col min="1527" max="1527" width="3.21875" style="1" customWidth="1"/>
    <col min="1528" max="1528" width="8.109375" style="1" customWidth="1"/>
    <col min="1529" max="1529" width="15.7773437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 customWidth="1"/>
    <col min="1537" max="1537" width="7.5546875" style="1" customWidth="1"/>
    <col min="1538" max="1538" width="15.5546875" style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3" width="8" style="1" customWidth="1"/>
    <col min="1544" max="1544" width="10" style="1" bestFit="1" customWidth="1"/>
    <col min="1545" max="1545" width="10.21875" style="1" bestFit="1" customWidth="1"/>
    <col min="1546" max="1547" width="8" style="1" customWidth="1"/>
    <col min="1548" max="1548" width="10.21875" style="1" bestFit="1" customWidth="1"/>
    <col min="1549" max="1782" width="8.88671875" style="1"/>
    <col min="1783" max="1783" width="3.21875" style="1" customWidth="1"/>
    <col min="1784" max="1784" width="8.109375" style="1" customWidth="1"/>
    <col min="1785" max="1785" width="15.7773437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 customWidth="1"/>
    <col min="1793" max="1793" width="7.5546875" style="1" customWidth="1"/>
    <col min="1794" max="1794" width="15.5546875" style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9" width="8" style="1" customWidth="1"/>
    <col min="1800" max="1800" width="10" style="1" bestFit="1" customWidth="1"/>
    <col min="1801" max="1801" width="10.21875" style="1" bestFit="1" customWidth="1"/>
    <col min="1802" max="1803" width="8" style="1" customWidth="1"/>
    <col min="1804" max="1804" width="10.21875" style="1" bestFit="1" customWidth="1"/>
    <col min="1805" max="2038" width="8.88671875" style="1"/>
    <col min="2039" max="2039" width="3.21875" style="1" customWidth="1"/>
    <col min="2040" max="2040" width="8.109375" style="1" customWidth="1"/>
    <col min="2041" max="2041" width="15.7773437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 customWidth="1"/>
    <col min="2049" max="2049" width="7.5546875" style="1" customWidth="1"/>
    <col min="2050" max="2050" width="15.5546875" style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5" width="8" style="1" customWidth="1"/>
    <col min="2056" max="2056" width="10" style="1" bestFit="1" customWidth="1"/>
    <col min="2057" max="2057" width="10.21875" style="1" bestFit="1" customWidth="1"/>
    <col min="2058" max="2059" width="8" style="1" customWidth="1"/>
    <col min="2060" max="2060" width="10.21875" style="1" bestFit="1" customWidth="1"/>
    <col min="2061" max="2294" width="8.88671875" style="1"/>
    <col min="2295" max="2295" width="3.21875" style="1" customWidth="1"/>
    <col min="2296" max="2296" width="8.109375" style="1" customWidth="1"/>
    <col min="2297" max="2297" width="15.7773437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 customWidth="1"/>
    <col min="2305" max="2305" width="7.5546875" style="1" customWidth="1"/>
    <col min="2306" max="2306" width="15.5546875" style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1" width="8" style="1" customWidth="1"/>
    <col min="2312" max="2312" width="10" style="1" bestFit="1" customWidth="1"/>
    <col min="2313" max="2313" width="10.21875" style="1" bestFit="1" customWidth="1"/>
    <col min="2314" max="2315" width="8" style="1" customWidth="1"/>
    <col min="2316" max="2316" width="10.21875" style="1" bestFit="1" customWidth="1"/>
    <col min="2317" max="2550" width="8.88671875" style="1"/>
    <col min="2551" max="2551" width="3.21875" style="1" customWidth="1"/>
    <col min="2552" max="2552" width="8.109375" style="1" customWidth="1"/>
    <col min="2553" max="2553" width="15.7773437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 customWidth="1"/>
    <col min="2561" max="2561" width="7.5546875" style="1" customWidth="1"/>
    <col min="2562" max="2562" width="15.5546875" style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7" width="8" style="1" customWidth="1"/>
    <col min="2568" max="2568" width="10" style="1" bestFit="1" customWidth="1"/>
    <col min="2569" max="2569" width="10.21875" style="1" bestFit="1" customWidth="1"/>
    <col min="2570" max="2571" width="8" style="1" customWidth="1"/>
    <col min="2572" max="2572" width="10.21875" style="1" bestFit="1" customWidth="1"/>
    <col min="2573" max="2806" width="8.88671875" style="1"/>
    <col min="2807" max="2807" width="3.21875" style="1" customWidth="1"/>
    <col min="2808" max="2808" width="8.109375" style="1" customWidth="1"/>
    <col min="2809" max="2809" width="15.7773437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 customWidth="1"/>
    <col min="2817" max="2817" width="7.5546875" style="1" customWidth="1"/>
    <col min="2818" max="2818" width="15.5546875" style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3" width="8" style="1" customWidth="1"/>
    <col min="2824" max="2824" width="10" style="1" bestFit="1" customWidth="1"/>
    <col min="2825" max="2825" width="10.21875" style="1" bestFit="1" customWidth="1"/>
    <col min="2826" max="2827" width="8" style="1" customWidth="1"/>
    <col min="2828" max="2828" width="10.21875" style="1" bestFit="1" customWidth="1"/>
    <col min="2829" max="3062" width="8.88671875" style="1"/>
    <col min="3063" max="3063" width="3.21875" style="1" customWidth="1"/>
    <col min="3064" max="3064" width="8.109375" style="1" customWidth="1"/>
    <col min="3065" max="3065" width="15.7773437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 customWidth="1"/>
    <col min="3073" max="3073" width="7.5546875" style="1" customWidth="1"/>
    <col min="3074" max="3074" width="15.5546875" style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9" width="8" style="1" customWidth="1"/>
    <col min="3080" max="3080" width="10" style="1" bestFit="1" customWidth="1"/>
    <col min="3081" max="3081" width="10.21875" style="1" bestFit="1" customWidth="1"/>
    <col min="3082" max="3083" width="8" style="1" customWidth="1"/>
    <col min="3084" max="3084" width="10.21875" style="1" bestFit="1" customWidth="1"/>
    <col min="3085" max="3318" width="8.88671875" style="1"/>
    <col min="3319" max="3319" width="3.21875" style="1" customWidth="1"/>
    <col min="3320" max="3320" width="8.109375" style="1" customWidth="1"/>
    <col min="3321" max="3321" width="15.7773437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 customWidth="1"/>
    <col min="3329" max="3329" width="7.5546875" style="1" customWidth="1"/>
    <col min="3330" max="3330" width="15.5546875" style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5" width="8" style="1" customWidth="1"/>
    <col min="3336" max="3336" width="10" style="1" bestFit="1" customWidth="1"/>
    <col min="3337" max="3337" width="10.21875" style="1" bestFit="1" customWidth="1"/>
    <col min="3338" max="3339" width="8" style="1" customWidth="1"/>
    <col min="3340" max="3340" width="10.21875" style="1" bestFit="1" customWidth="1"/>
    <col min="3341" max="3574" width="8.88671875" style="1"/>
    <col min="3575" max="3575" width="3.21875" style="1" customWidth="1"/>
    <col min="3576" max="3576" width="8.109375" style="1" customWidth="1"/>
    <col min="3577" max="3577" width="15.7773437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 customWidth="1"/>
    <col min="3585" max="3585" width="7.5546875" style="1" customWidth="1"/>
    <col min="3586" max="3586" width="15.5546875" style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1" width="8" style="1" customWidth="1"/>
    <col min="3592" max="3592" width="10" style="1" bestFit="1" customWidth="1"/>
    <col min="3593" max="3593" width="10.21875" style="1" bestFit="1" customWidth="1"/>
    <col min="3594" max="3595" width="8" style="1" customWidth="1"/>
    <col min="3596" max="3596" width="10.21875" style="1" bestFit="1" customWidth="1"/>
    <col min="3597" max="3830" width="8.88671875" style="1"/>
    <col min="3831" max="3831" width="3.21875" style="1" customWidth="1"/>
    <col min="3832" max="3832" width="8.109375" style="1" customWidth="1"/>
    <col min="3833" max="3833" width="15.7773437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 customWidth="1"/>
    <col min="3841" max="3841" width="7.5546875" style="1" customWidth="1"/>
    <col min="3842" max="3842" width="15.5546875" style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7" width="8" style="1" customWidth="1"/>
    <col min="3848" max="3848" width="10" style="1" bestFit="1" customWidth="1"/>
    <col min="3849" max="3849" width="10.21875" style="1" bestFit="1" customWidth="1"/>
    <col min="3850" max="3851" width="8" style="1" customWidth="1"/>
    <col min="3852" max="3852" width="10.21875" style="1" bestFit="1" customWidth="1"/>
    <col min="3853" max="4086" width="8.88671875" style="1"/>
    <col min="4087" max="4087" width="3.21875" style="1" customWidth="1"/>
    <col min="4088" max="4088" width="8.109375" style="1" customWidth="1"/>
    <col min="4089" max="4089" width="15.7773437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 customWidth="1"/>
    <col min="4097" max="4097" width="7.5546875" style="1" customWidth="1"/>
    <col min="4098" max="4098" width="15.5546875" style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3" width="8" style="1" customWidth="1"/>
    <col min="4104" max="4104" width="10" style="1" bestFit="1" customWidth="1"/>
    <col min="4105" max="4105" width="10.21875" style="1" bestFit="1" customWidth="1"/>
    <col min="4106" max="4107" width="8" style="1" customWidth="1"/>
    <col min="4108" max="4108" width="10.21875" style="1" bestFit="1" customWidth="1"/>
    <col min="4109" max="4342" width="8.88671875" style="1"/>
    <col min="4343" max="4343" width="3.21875" style="1" customWidth="1"/>
    <col min="4344" max="4344" width="8.109375" style="1" customWidth="1"/>
    <col min="4345" max="4345" width="15.7773437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 customWidth="1"/>
    <col min="4353" max="4353" width="7.5546875" style="1" customWidth="1"/>
    <col min="4354" max="4354" width="15.5546875" style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9" width="8" style="1" customWidth="1"/>
    <col min="4360" max="4360" width="10" style="1" bestFit="1" customWidth="1"/>
    <col min="4361" max="4361" width="10.21875" style="1" bestFit="1" customWidth="1"/>
    <col min="4362" max="4363" width="8" style="1" customWidth="1"/>
    <col min="4364" max="4364" width="10.21875" style="1" bestFit="1" customWidth="1"/>
    <col min="4365" max="4598" width="8.88671875" style="1"/>
    <col min="4599" max="4599" width="3.21875" style="1" customWidth="1"/>
    <col min="4600" max="4600" width="8.109375" style="1" customWidth="1"/>
    <col min="4601" max="4601" width="15.7773437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 customWidth="1"/>
    <col min="4609" max="4609" width="7.5546875" style="1" customWidth="1"/>
    <col min="4610" max="4610" width="15.5546875" style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5" width="8" style="1" customWidth="1"/>
    <col min="4616" max="4616" width="10" style="1" bestFit="1" customWidth="1"/>
    <col min="4617" max="4617" width="10.21875" style="1" bestFit="1" customWidth="1"/>
    <col min="4618" max="4619" width="8" style="1" customWidth="1"/>
    <col min="4620" max="4620" width="10.21875" style="1" bestFit="1" customWidth="1"/>
    <col min="4621" max="4854" width="8.88671875" style="1"/>
    <col min="4855" max="4855" width="3.21875" style="1" customWidth="1"/>
    <col min="4856" max="4856" width="8.109375" style="1" customWidth="1"/>
    <col min="4857" max="4857" width="15.7773437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 customWidth="1"/>
    <col min="4865" max="4865" width="7.5546875" style="1" customWidth="1"/>
    <col min="4866" max="4866" width="15.5546875" style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1" width="8" style="1" customWidth="1"/>
    <col min="4872" max="4872" width="10" style="1" bestFit="1" customWidth="1"/>
    <col min="4873" max="4873" width="10.21875" style="1" bestFit="1" customWidth="1"/>
    <col min="4874" max="4875" width="8" style="1" customWidth="1"/>
    <col min="4876" max="4876" width="10.21875" style="1" bestFit="1" customWidth="1"/>
    <col min="4877" max="5110" width="8.88671875" style="1"/>
    <col min="5111" max="5111" width="3.21875" style="1" customWidth="1"/>
    <col min="5112" max="5112" width="8.109375" style="1" customWidth="1"/>
    <col min="5113" max="5113" width="15.7773437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 customWidth="1"/>
    <col min="5121" max="5121" width="7.5546875" style="1" customWidth="1"/>
    <col min="5122" max="5122" width="15.5546875" style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7" width="8" style="1" customWidth="1"/>
    <col min="5128" max="5128" width="10" style="1" bestFit="1" customWidth="1"/>
    <col min="5129" max="5129" width="10.21875" style="1" bestFit="1" customWidth="1"/>
    <col min="5130" max="5131" width="8" style="1" customWidth="1"/>
    <col min="5132" max="5132" width="10.21875" style="1" bestFit="1" customWidth="1"/>
    <col min="5133" max="5366" width="8.88671875" style="1"/>
    <col min="5367" max="5367" width="3.21875" style="1" customWidth="1"/>
    <col min="5368" max="5368" width="8.109375" style="1" customWidth="1"/>
    <col min="5369" max="5369" width="15.7773437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 customWidth="1"/>
    <col min="5377" max="5377" width="7.5546875" style="1" customWidth="1"/>
    <col min="5378" max="5378" width="15.5546875" style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3" width="8" style="1" customWidth="1"/>
    <col min="5384" max="5384" width="10" style="1" bestFit="1" customWidth="1"/>
    <col min="5385" max="5385" width="10.21875" style="1" bestFit="1" customWidth="1"/>
    <col min="5386" max="5387" width="8" style="1" customWidth="1"/>
    <col min="5388" max="5388" width="10.21875" style="1" bestFit="1" customWidth="1"/>
    <col min="5389" max="5622" width="8.88671875" style="1"/>
    <col min="5623" max="5623" width="3.21875" style="1" customWidth="1"/>
    <col min="5624" max="5624" width="8.109375" style="1" customWidth="1"/>
    <col min="5625" max="5625" width="15.7773437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 customWidth="1"/>
    <col min="5633" max="5633" width="7.5546875" style="1" customWidth="1"/>
    <col min="5634" max="5634" width="15.5546875" style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9" width="8" style="1" customWidth="1"/>
    <col min="5640" max="5640" width="10" style="1" bestFit="1" customWidth="1"/>
    <col min="5641" max="5641" width="10.21875" style="1" bestFit="1" customWidth="1"/>
    <col min="5642" max="5643" width="8" style="1" customWidth="1"/>
    <col min="5644" max="5644" width="10.21875" style="1" bestFit="1" customWidth="1"/>
    <col min="5645" max="5878" width="8.88671875" style="1"/>
    <col min="5879" max="5879" width="3.21875" style="1" customWidth="1"/>
    <col min="5880" max="5880" width="8.109375" style="1" customWidth="1"/>
    <col min="5881" max="5881" width="15.7773437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 customWidth="1"/>
    <col min="5889" max="5889" width="7.5546875" style="1" customWidth="1"/>
    <col min="5890" max="5890" width="15.5546875" style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5" width="8" style="1" customWidth="1"/>
    <col min="5896" max="5896" width="10" style="1" bestFit="1" customWidth="1"/>
    <col min="5897" max="5897" width="10.21875" style="1" bestFit="1" customWidth="1"/>
    <col min="5898" max="5899" width="8" style="1" customWidth="1"/>
    <col min="5900" max="5900" width="10.21875" style="1" bestFit="1" customWidth="1"/>
    <col min="5901" max="6134" width="8.88671875" style="1"/>
    <col min="6135" max="6135" width="3.21875" style="1" customWidth="1"/>
    <col min="6136" max="6136" width="8.109375" style="1" customWidth="1"/>
    <col min="6137" max="6137" width="15.7773437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 customWidth="1"/>
    <col min="6145" max="6145" width="7.5546875" style="1" customWidth="1"/>
    <col min="6146" max="6146" width="15.5546875" style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1" width="8" style="1" customWidth="1"/>
    <col min="6152" max="6152" width="10" style="1" bestFit="1" customWidth="1"/>
    <col min="6153" max="6153" width="10.21875" style="1" bestFit="1" customWidth="1"/>
    <col min="6154" max="6155" width="8" style="1" customWidth="1"/>
    <col min="6156" max="6156" width="10.21875" style="1" bestFit="1" customWidth="1"/>
    <col min="6157" max="6390" width="8.88671875" style="1"/>
    <col min="6391" max="6391" width="3.21875" style="1" customWidth="1"/>
    <col min="6392" max="6392" width="8.109375" style="1" customWidth="1"/>
    <col min="6393" max="6393" width="15.7773437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 customWidth="1"/>
    <col min="6401" max="6401" width="7.5546875" style="1" customWidth="1"/>
    <col min="6402" max="6402" width="15.5546875" style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7" width="8" style="1" customWidth="1"/>
    <col min="6408" max="6408" width="10" style="1" bestFit="1" customWidth="1"/>
    <col min="6409" max="6409" width="10.21875" style="1" bestFit="1" customWidth="1"/>
    <col min="6410" max="6411" width="8" style="1" customWidth="1"/>
    <col min="6412" max="6412" width="10.21875" style="1" bestFit="1" customWidth="1"/>
    <col min="6413" max="6646" width="8.88671875" style="1"/>
    <col min="6647" max="6647" width="3.21875" style="1" customWidth="1"/>
    <col min="6648" max="6648" width="8.109375" style="1" customWidth="1"/>
    <col min="6649" max="6649" width="15.7773437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 customWidth="1"/>
    <col min="6657" max="6657" width="7.5546875" style="1" customWidth="1"/>
    <col min="6658" max="6658" width="15.5546875" style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3" width="8" style="1" customWidth="1"/>
    <col min="6664" max="6664" width="10" style="1" bestFit="1" customWidth="1"/>
    <col min="6665" max="6665" width="10.21875" style="1" bestFit="1" customWidth="1"/>
    <col min="6666" max="6667" width="8" style="1" customWidth="1"/>
    <col min="6668" max="6668" width="10.21875" style="1" bestFit="1" customWidth="1"/>
    <col min="6669" max="6902" width="8.88671875" style="1"/>
    <col min="6903" max="6903" width="3.21875" style="1" customWidth="1"/>
    <col min="6904" max="6904" width="8.109375" style="1" customWidth="1"/>
    <col min="6905" max="6905" width="15.7773437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 customWidth="1"/>
    <col min="6913" max="6913" width="7.5546875" style="1" customWidth="1"/>
    <col min="6914" max="6914" width="15.5546875" style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9" width="8" style="1" customWidth="1"/>
    <col min="6920" max="6920" width="10" style="1" bestFit="1" customWidth="1"/>
    <col min="6921" max="6921" width="10.21875" style="1" bestFit="1" customWidth="1"/>
    <col min="6922" max="6923" width="8" style="1" customWidth="1"/>
    <col min="6924" max="6924" width="10.21875" style="1" bestFit="1" customWidth="1"/>
    <col min="6925" max="7158" width="8.88671875" style="1"/>
    <col min="7159" max="7159" width="3.21875" style="1" customWidth="1"/>
    <col min="7160" max="7160" width="8.109375" style="1" customWidth="1"/>
    <col min="7161" max="7161" width="15.7773437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 customWidth="1"/>
    <col min="7169" max="7169" width="7.5546875" style="1" customWidth="1"/>
    <col min="7170" max="7170" width="15.5546875" style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5" width="8" style="1" customWidth="1"/>
    <col min="7176" max="7176" width="10" style="1" bestFit="1" customWidth="1"/>
    <col min="7177" max="7177" width="10.21875" style="1" bestFit="1" customWidth="1"/>
    <col min="7178" max="7179" width="8" style="1" customWidth="1"/>
    <col min="7180" max="7180" width="10.21875" style="1" bestFit="1" customWidth="1"/>
    <col min="7181" max="7414" width="8.88671875" style="1"/>
    <col min="7415" max="7415" width="3.21875" style="1" customWidth="1"/>
    <col min="7416" max="7416" width="8.109375" style="1" customWidth="1"/>
    <col min="7417" max="7417" width="15.7773437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 customWidth="1"/>
    <col min="7425" max="7425" width="7.5546875" style="1" customWidth="1"/>
    <col min="7426" max="7426" width="15.5546875" style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1" width="8" style="1" customWidth="1"/>
    <col min="7432" max="7432" width="10" style="1" bestFit="1" customWidth="1"/>
    <col min="7433" max="7433" width="10.21875" style="1" bestFit="1" customWidth="1"/>
    <col min="7434" max="7435" width="8" style="1" customWidth="1"/>
    <col min="7436" max="7436" width="10.21875" style="1" bestFit="1" customWidth="1"/>
    <col min="7437" max="7670" width="8.88671875" style="1"/>
    <col min="7671" max="7671" width="3.21875" style="1" customWidth="1"/>
    <col min="7672" max="7672" width="8.109375" style="1" customWidth="1"/>
    <col min="7673" max="7673" width="15.7773437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 customWidth="1"/>
    <col min="7681" max="7681" width="7.5546875" style="1" customWidth="1"/>
    <col min="7682" max="7682" width="15.5546875" style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7" width="8" style="1" customWidth="1"/>
    <col min="7688" max="7688" width="10" style="1" bestFit="1" customWidth="1"/>
    <col min="7689" max="7689" width="10.21875" style="1" bestFit="1" customWidth="1"/>
    <col min="7690" max="7691" width="8" style="1" customWidth="1"/>
    <col min="7692" max="7692" width="10.21875" style="1" bestFit="1" customWidth="1"/>
    <col min="7693" max="7926" width="8.88671875" style="1"/>
    <col min="7927" max="7927" width="3.21875" style="1" customWidth="1"/>
    <col min="7928" max="7928" width="8.109375" style="1" customWidth="1"/>
    <col min="7929" max="7929" width="15.7773437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 customWidth="1"/>
    <col min="7937" max="7937" width="7.5546875" style="1" customWidth="1"/>
    <col min="7938" max="7938" width="15.5546875" style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3" width="8" style="1" customWidth="1"/>
    <col min="7944" max="7944" width="10" style="1" bestFit="1" customWidth="1"/>
    <col min="7945" max="7945" width="10.21875" style="1" bestFit="1" customWidth="1"/>
    <col min="7946" max="7947" width="8" style="1" customWidth="1"/>
    <col min="7948" max="7948" width="10.21875" style="1" bestFit="1" customWidth="1"/>
    <col min="7949" max="8182" width="8.88671875" style="1"/>
    <col min="8183" max="8183" width="3.21875" style="1" customWidth="1"/>
    <col min="8184" max="8184" width="8.109375" style="1" customWidth="1"/>
    <col min="8185" max="8185" width="15.7773437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 customWidth="1"/>
    <col min="8193" max="8193" width="7.5546875" style="1" customWidth="1"/>
    <col min="8194" max="8194" width="15.5546875" style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9" width="8" style="1" customWidth="1"/>
    <col min="8200" max="8200" width="10" style="1" bestFit="1" customWidth="1"/>
    <col min="8201" max="8201" width="10.21875" style="1" bestFit="1" customWidth="1"/>
    <col min="8202" max="8203" width="8" style="1" customWidth="1"/>
    <col min="8204" max="8204" width="10.21875" style="1" bestFit="1" customWidth="1"/>
    <col min="8205" max="8438" width="8.88671875" style="1"/>
    <col min="8439" max="8439" width="3.21875" style="1" customWidth="1"/>
    <col min="8440" max="8440" width="8.109375" style="1" customWidth="1"/>
    <col min="8441" max="8441" width="15.7773437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 customWidth="1"/>
    <col min="8449" max="8449" width="7.5546875" style="1" customWidth="1"/>
    <col min="8450" max="8450" width="15.5546875" style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5" width="8" style="1" customWidth="1"/>
    <col min="8456" max="8456" width="10" style="1" bestFit="1" customWidth="1"/>
    <col min="8457" max="8457" width="10.21875" style="1" bestFit="1" customWidth="1"/>
    <col min="8458" max="8459" width="8" style="1" customWidth="1"/>
    <col min="8460" max="8460" width="10.21875" style="1" bestFit="1" customWidth="1"/>
    <col min="8461" max="8694" width="8.88671875" style="1"/>
    <col min="8695" max="8695" width="3.21875" style="1" customWidth="1"/>
    <col min="8696" max="8696" width="8.109375" style="1" customWidth="1"/>
    <col min="8697" max="8697" width="15.7773437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 customWidth="1"/>
    <col min="8705" max="8705" width="7.5546875" style="1" customWidth="1"/>
    <col min="8706" max="8706" width="15.5546875" style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1" width="8" style="1" customWidth="1"/>
    <col min="8712" max="8712" width="10" style="1" bestFit="1" customWidth="1"/>
    <col min="8713" max="8713" width="10.21875" style="1" bestFit="1" customWidth="1"/>
    <col min="8714" max="8715" width="8" style="1" customWidth="1"/>
    <col min="8716" max="8716" width="10.21875" style="1" bestFit="1" customWidth="1"/>
    <col min="8717" max="8950" width="8.88671875" style="1"/>
    <col min="8951" max="8951" width="3.21875" style="1" customWidth="1"/>
    <col min="8952" max="8952" width="8.109375" style="1" customWidth="1"/>
    <col min="8953" max="8953" width="15.7773437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 customWidth="1"/>
    <col min="8961" max="8961" width="7.5546875" style="1" customWidth="1"/>
    <col min="8962" max="8962" width="15.5546875" style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7" width="8" style="1" customWidth="1"/>
    <col min="8968" max="8968" width="10" style="1" bestFit="1" customWidth="1"/>
    <col min="8969" max="8969" width="10.21875" style="1" bestFit="1" customWidth="1"/>
    <col min="8970" max="8971" width="8" style="1" customWidth="1"/>
    <col min="8972" max="8972" width="10.21875" style="1" bestFit="1" customWidth="1"/>
    <col min="8973" max="9206" width="8.88671875" style="1"/>
    <col min="9207" max="9207" width="3.21875" style="1" customWidth="1"/>
    <col min="9208" max="9208" width="8.109375" style="1" customWidth="1"/>
    <col min="9209" max="9209" width="15.7773437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 customWidth="1"/>
    <col min="9217" max="9217" width="7.5546875" style="1" customWidth="1"/>
    <col min="9218" max="9218" width="15.5546875" style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3" width="8" style="1" customWidth="1"/>
    <col min="9224" max="9224" width="10" style="1" bestFit="1" customWidth="1"/>
    <col min="9225" max="9225" width="10.21875" style="1" bestFit="1" customWidth="1"/>
    <col min="9226" max="9227" width="8" style="1" customWidth="1"/>
    <col min="9228" max="9228" width="10.21875" style="1" bestFit="1" customWidth="1"/>
    <col min="9229" max="9462" width="8.88671875" style="1"/>
    <col min="9463" max="9463" width="3.21875" style="1" customWidth="1"/>
    <col min="9464" max="9464" width="8.109375" style="1" customWidth="1"/>
    <col min="9465" max="9465" width="15.7773437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 customWidth="1"/>
    <col min="9473" max="9473" width="7.5546875" style="1" customWidth="1"/>
    <col min="9474" max="9474" width="15.5546875" style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9" width="8" style="1" customWidth="1"/>
    <col min="9480" max="9480" width="10" style="1" bestFit="1" customWidth="1"/>
    <col min="9481" max="9481" width="10.21875" style="1" bestFit="1" customWidth="1"/>
    <col min="9482" max="9483" width="8" style="1" customWidth="1"/>
    <col min="9484" max="9484" width="10.21875" style="1" bestFit="1" customWidth="1"/>
    <col min="9485" max="9718" width="8.88671875" style="1"/>
    <col min="9719" max="9719" width="3.21875" style="1" customWidth="1"/>
    <col min="9720" max="9720" width="8.109375" style="1" customWidth="1"/>
    <col min="9721" max="9721" width="15.7773437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 customWidth="1"/>
    <col min="9729" max="9729" width="7.5546875" style="1" customWidth="1"/>
    <col min="9730" max="9730" width="15.5546875" style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5" width="8" style="1" customWidth="1"/>
    <col min="9736" max="9736" width="10" style="1" bestFit="1" customWidth="1"/>
    <col min="9737" max="9737" width="10.21875" style="1" bestFit="1" customWidth="1"/>
    <col min="9738" max="9739" width="8" style="1" customWidth="1"/>
    <col min="9740" max="9740" width="10.21875" style="1" bestFit="1" customWidth="1"/>
    <col min="9741" max="9974" width="8.88671875" style="1"/>
    <col min="9975" max="9975" width="3.21875" style="1" customWidth="1"/>
    <col min="9976" max="9976" width="8.109375" style="1" customWidth="1"/>
    <col min="9977" max="9977" width="15.7773437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 customWidth="1"/>
    <col min="9985" max="9985" width="7.5546875" style="1" customWidth="1"/>
    <col min="9986" max="9986" width="15.5546875" style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1" width="8" style="1" customWidth="1"/>
    <col min="9992" max="9992" width="10" style="1" bestFit="1" customWidth="1"/>
    <col min="9993" max="9993" width="10.21875" style="1" bestFit="1" customWidth="1"/>
    <col min="9994" max="9995" width="8" style="1" customWidth="1"/>
    <col min="9996" max="9996" width="10.21875" style="1" bestFit="1" customWidth="1"/>
    <col min="9997" max="10230" width="8.88671875" style="1"/>
    <col min="10231" max="10231" width="3.21875" style="1" customWidth="1"/>
    <col min="10232" max="10232" width="8.109375" style="1" customWidth="1"/>
    <col min="10233" max="10233" width="15.7773437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 customWidth="1"/>
    <col min="10241" max="10241" width="7.5546875" style="1" customWidth="1"/>
    <col min="10242" max="10242" width="15.5546875" style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7" width="8" style="1" customWidth="1"/>
    <col min="10248" max="10248" width="10" style="1" bestFit="1" customWidth="1"/>
    <col min="10249" max="10249" width="10.21875" style="1" bestFit="1" customWidth="1"/>
    <col min="10250" max="10251" width="8" style="1" customWidth="1"/>
    <col min="10252" max="10252" width="10.21875" style="1" bestFit="1" customWidth="1"/>
    <col min="10253" max="10486" width="8.88671875" style="1"/>
    <col min="10487" max="10487" width="3.21875" style="1" customWidth="1"/>
    <col min="10488" max="10488" width="8.109375" style="1" customWidth="1"/>
    <col min="10489" max="10489" width="15.7773437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 customWidth="1"/>
    <col min="10497" max="10497" width="7.5546875" style="1" customWidth="1"/>
    <col min="10498" max="10498" width="15.5546875" style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3" width="8" style="1" customWidth="1"/>
    <col min="10504" max="10504" width="10" style="1" bestFit="1" customWidth="1"/>
    <col min="10505" max="10505" width="10.21875" style="1" bestFit="1" customWidth="1"/>
    <col min="10506" max="10507" width="8" style="1" customWidth="1"/>
    <col min="10508" max="10508" width="10.21875" style="1" bestFit="1" customWidth="1"/>
    <col min="10509" max="10742" width="8.88671875" style="1"/>
    <col min="10743" max="10743" width="3.21875" style="1" customWidth="1"/>
    <col min="10744" max="10744" width="8.109375" style="1" customWidth="1"/>
    <col min="10745" max="10745" width="15.7773437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 customWidth="1"/>
    <col min="10753" max="10753" width="7.5546875" style="1" customWidth="1"/>
    <col min="10754" max="10754" width="15.5546875" style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9" width="8" style="1" customWidth="1"/>
    <col min="10760" max="10760" width="10" style="1" bestFit="1" customWidth="1"/>
    <col min="10761" max="10761" width="10.21875" style="1" bestFit="1" customWidth="1"/>
    <col min="10762" max="10763" width="8" style="1" customWidth="1"/>
    <col min="10764" max="10764" width="10.21875" style="1" bestFit="1" customWidth="1"/>
    <col min="10765" max="10998" width="8.88671875" style="1"/>
    <col min="10999" max="10999" width="3.21875" style="1" customWidth="1"/>
    <col min="11000" max="11000" width="8.109375" style="1" customWidth="1"/>
    <col min="11001" max="11001" width="15.7773437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 customWidth="1"/>
    <col min="11009" max="11009" width="7.5546875" style="1" customWidth="1"/>
    <col min="11010" max="11010" width="15.5546875" style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5" width="8" style="1" customWidth="1"/>
    <col min="11016" max="11016" width="10" style="1" bestFit="1" customWidth="1"/>
    <col min="11017" max="11017" width="10.21875" style="1" bestFit="1" customWidth="1"/>
    <col min="11018" max="11019" width="8" style="1" customWidth="1"/>
    <col min="11020" max="11020" width="10.21875" style="1" bestFit="1" customWidth="1"/>
    <col min="11021" max="11254" width="8.88671875" style="1"/>
    <col min="11255" max="11255" width="3.21875" style="1" customWidth="1"/>
    <col min="11256" max="11256" width="8.109375" style="1" customWidth="1"/>
    <col min="11257" max="11257" width="15.7773437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 customWidth="1"/>
    <col min="11265" max="11265" width="7.5546875" style="1" customWidth="1"/>
    <col min="11266" max="11266" width="15.5546875" style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1" width="8" style="1" customWidth="1"/>
    <col min="11272" max="11272" width="10" style="1" bestFit="1" customWidth="1"/>
    <col min="11273" max="11273" width="10.21875" style="1" bestFit="1" customWidth="1"/>
    <col min="11274" max="11275" width="8" style="1" customWidth="1"/>
    <col min="11276" max="11276" width="10.21875" style="1" bestFit="1" customWidth="1"/>
    <col min="11277" max="11510" width="8.88671875" style="1"/>
    <col min="11511" max="11511" width="3.21875" style="1" customWidth="1"/>
    <col min="11512" max="11512" width="8.109375" style="1" customWidth="1"/>
    <col min="11513" max="11513" width="15.7773437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 customWidth="1"/>
    <col min="11521" max="11521" width="7.5546875" style="1" customWidth="1"/>
    <col min="11522" max="11522" width="15.5546875" style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7" width="8" style="1" customWidth="1"/>
    <col min="11528" max="11528" width="10" style="1" bestFit="1" customWidth="1"/>
    <col min="11529" max="11529" width="10.21875" style="1" bestFit="1" customWidth="1"/>
    <col min="11530" max="11531" width="8" style="1" customWidth="1"/>
    <col min="11532" max="11532" width="10.21875" style="1" bestFit="1" customWidth="1"/>
    <col min="11533" max="11766" width="8.88671875" style="1"/>
    <col min="11767" max="11767" width="3.21875" style="1" customWidth="1"/>
    <col min="11768" max="11768" width="8.109375" style="1" customWidth="1"/>
    <col min="11769" max="11769" width="15.7773437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 customWidth="1"/>
    <col min="11777" max="11777" width="7.5546875" style="1" customWidth="1"/>
    <col min="11778" max="11778" width="15.5546875" style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3" width="8" style="1" customWidth="1"/>
    <col min="11784" max="11784" width="10" style="1" bestFit="1" customWidth="1"/>
    <col min="11785" max="11785" width="10.21875" style="1" bestFit="1" customWidth="1"/>
    <col min="11786" max="11787" width="8" style="1" customWidth="1"/>
    <col min="11788" max="11788" width="10.21875" style="1" bestFit="1" customWidth="1"/>
    <col min="11789" max="12022" width="8.88671875" style="1"/>
    <col min="12023" max="12023" width="3.21875" style="1" customWidth="1"/>
    <col min="12024" max="12024" width="8.109375" style="1" customWidth="1"/>
    <col min="12025" max="12025" width="15.7773437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 customWidth="1"/>
    <col min="12033" max="12033" width="7.5546875" style="1" customWidth="1"/>
    <col min="12034" max="12034" width="15.5546875" style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9" width="8" style="1" customWidth="1"/>
    <col min="12040" max="12040" width="10" style="1" bestFit="1" customWidth="1"/>
    <col min="12041" max="12041" width="10.21875" style="1" bestFit="1" customWidth="1"/>
    <col min="12042" max="12043" width="8" style="1" customWidth="1"/>
    <col min="12044" max="12044" width="10.21875" style="1" bestFit="1" customWidth="1"/>
    <col min="12045" max="12278" width="8.88671875" style="1"/>
    <col min="12279" max="12279" width="3.21875" style="1" customWidth="1"/>
    <col min="12280" max="12280" width="8.109375" style="1" customWidth="1"/>
    <col min="12281" max="12281" width="15.7773437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 customWidth="1"/>
    <col min="12289" max="12289" width="7.5546875" style="1" customWidth="1"/>
    <col min="12290" max="12290" width="15.5546875" style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5" width="8" style="1" customWidth="1"/>
    <col min="12296" max="12296" width="10" style="1" bestFit="1" customWidth="1"/>
    <col min="12297" max="12297" width="10.21875" style="1" bestFit="1" customWidth="1"/>
    <col min="12298" max="12299" width="8" style="1" customWidth="1"/>
    <col min="12300" max="12300" width="10.21875" style="1" bestFit="1" customWidth="1"/>
    <col min="12301" max="12534" width="8.88671875" style="1"/>
    <col min="12535" max="12535" width="3.21875" style="1" customWidth="1"/>
    <col min="12536" max="12536" width="8.109375" style="1" customWidth="1"/>
    <col min="12537" max="12537" width="15.7773437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 customWidth="1"/>
    <col min="12545" max="12545" width="7.5546875" style="1" customWidth="1"/>
    <col min="12546" max="12546" width="15.5546875" style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1" width="8" style="1" customWidth="1"/>
    <col min="12552" max="12552" width="10" style="1" bestFit="1" customWidth="1"/>
    <col min="12553" max="12553" width="10.21875" style="1" bestFit="1" customWidth="1"/>
    <col min="12554" max="12555" width="8" style="1" customWidth="1"/>
    <col min="12556" max="12556" width="10.21875" style="1" bestFit="1" customWidth="1"/>
    <col min="12557" max="12790" width="8.88671875" style="1"/>
    <col min="12791" max="12791" width="3.21875" style="1" customWidth="1"/>
    <col min="12792" max="12792" width="8.109375" style="1" customWidth="1"/>
    <col min="12793" max="12793" width="15.7773437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 customWidth="1"/>
    <col min="12801" max="12801" width="7.5546875" style="1" customWidth="1"/>
    <col min="12802" max="12802" width="15.5546875" style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7" width="8" style="1" customWidth="1"/>
    <col min="12808" max="12808" width="10" style="1" bestFit="1" customWidth="1"/>
    <col min="12809" max="12809" width="10.21875" style="1" bestFit="1" customWidth="1"/>
    <col min="12810" max="12811" width="8" style="1" customWidth="1"/>
    <col min="12812" max="12812" width="10.21875" style="1" bestFit="1" customWidth="1"/>
    <col min="12813" max="13046" width="8.88671875" style="1"/>
    <col min="13047" max="13047" width="3.21875" style="1" customWidth="1"/>
    <col min="13048" max="13048" width="8.109375" style="1" customWidth="1"/>
    <col min="13049" max="13049" width="15.7773437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 customWidth="1"/>
    <col min="13057" max="13057" width="7.5546875" style="1" customWidth="1"/>
    <col min="13058" max="13058" width="15.5546875" style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3" width="8" style="1" customWidth="1"/>
    <col min="13064" max="13064" width="10" style="1" bestFit="1" customWidth="1"/>
    <col min="13065" max="13065" width="10.21875" style="1" bestFit="1" customWidth="1"/>
    <col min="13066" max="13067" width="8" style="1" customWidth="1"/>
    <col min="13068" max="13068" width="10.21875" style="1" bestFit="1" customWidth="1"/>
    <col min="13069" max="13302" width="8.88671875" style="1"/>
    <col min="13303" max="13303" width="3.21875" style="1" customWidth="1"/>
    <col min="13304" max="13304" width="8.109375" style="1" customWidth="1"/>
    <col min="13305" max="13305" width="15.7773437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 customWidth="1"/>
    <col min="13313" max="13313" width="7.5546875" style="1" customWidth="1"/>
    <col min="13314" max="13314" width="15.5546875" style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9" width="8" style="1" customWidth="1"/>
    <col min="13320" max="13320" width="10" style="1" bestFit="1" customWidth="1"/>
    <col min="13321" max="13321" width="10.21875" style="1" bestFit="1" customWidth="1"/>
    <col min="13322" max="13323" width="8" style="1" customWidth="1"/>
    <col min="13324" max="13324" width="10.21875" style="1" bestFit="1" customWidth="1"/>
    <col min="13325" max="13558" width="8.88671875" style="1"/>
    <col min="13559" max="13559" width="3.21875" style="1" customWidth="1"/>
    <col min="13560" max="13560" width="8.109375" style="1" customWidth="1"/>
    <col min="13561" max="13561" width="15.7773437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 customWidth="1"/>
    <col min="13569" max="13569" width="7.5546875" style="1" customWidth="1"/>
    <col min="13570" max="13570" width="15.5546875" style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5" width="8" style="1" customWidth="1"/>
    <col min="13576" max="13576" width="10" style="1" bestFit="1" customWidth="1"/>
    <col min="13577" max="13577" width="10.21875" style="1" bestFit="1" customWidth="1"/>
    <col min="13578" max="13579" width="8" style="1" customWidth="1"/>
    <col min="13580" max="13580" width="10.21875" style="1" bestFit="1" customWidth="1"/>
    <col min="13581" max="13814" width="8.88671875" style="1"/>
    <col min="13815" max="13815" width="3.21875" style="1" customWidth="1"/>
    <col min="13816" max="13816" width="8.109375" style="1" customWidth="1"/>
    <col min="13817" max="13817" width="15.7773437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 customWidth="1"/>
    <col min="13825" max="13825" width="7.5546875" style="1" customWidth="1"/>
    <col min="13826" max="13826" width="15.5546875" style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1" width="8" style="1" customWidth="1"/>
    <col min="13832" max="13832" width="10" style="1" bestFit="1" customWidth="1"/>
    <col min="13833" max="13833" width="10.21875" style="1" bestFit="1" customWidth="1"/>
    <col min="13834" max="13835" width="8" style="1" customWidth="1"/>
    <col min="13836" max="13836" width="10.21875" style="1" bestFit="1" customWidth="1"/>
    <col min="13837" max="14070" width="8.88671875" style="1"/>
    <col min="14071" max="14071" width="3.21875" style="1" customWidth="1"/>
    <col min="14072" max="14072" width="8.109375" style="1" customWidth="1"/>
    <col min="14073" max="14073" width="15.7773437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 customWidth="1"/>
    <col min="14081" max="14081" width="7.5546875" style="1" customWidth="1"/>
    <col min="14082" max="14082" width="15.5546875" style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7" width="8" style="1" customWidth="1"/>
    <col min="14088" max="14088" width="10" style="1" bestFit="1" customWidth="1"/>
    <col min="14089" max="14089" width="10.21875" style="1" bestFit="1" customWidth="1"/>
    <col min="14090" max="14091" width="8" style="1" customWidth="1"/>
    <col min="14092" max="14092" width="10.21875" style="1" bestFit="1" customWidth="1"/>
    <col min="14093" max="14326" width="8.88671875" style="1"/>
    <col min="14327" max="14327" width="3.21875" style="1" customWidth="1"/>
    <col min="14328" max="14328" width="8.109375" style="1" customWidth="1"/>
    <col min="14329" max="14329" width="15.7773437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 customWidth="1"/>
    <col min="14337" max="14337" width="7.5546875" style="1" customWidth="1"/>
    <col min="14338" max="14338" width="15.5546875" style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3" width="8" style="1" customWidth="1"/>
    <col min="14344" max="14344" width="10" style="1" bestFit="1" customWidth="1"/>
    <col min="14345" max="14345" width="10.21875" style="1" bestFit="1" customWidth="1"/>
    <col min="14346" max="14347" width="8" style="1" customWidth="1"/>
    <col min="14348" max="14348" width="10.21875" style="1" bestFit="1" customWidth="1"/>
    <col min="14349" max="14582" width="8.88671875" style="1"/>
    <col min="14583" max="14583" width="3.21875" style="1" customWidth="1"/>
    <col min="14584" max="14584" width="8.109375" style="1" customWidth="1"/>
    <col min="14585" max="14585" width="15.7773437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 customWidth="1"/>
    <col min="14593" max="14593" width="7.5546875" style="1" customWidth="1"/>
    <col min="14594" max="14594" width="15.5546875" style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9" width="8" style="1" customWidth="1"/>
    <col min="14600" max="14600" width="10" style="1" bestFit="1" customWidth="1"/>
    <col min="14601" max="14601" width="10.21875" style="1" bestFit="1" customWidth="1"/>
    <col min="14602" max="14603" width="8" style="1" customWidth="1"/>
    <col min="14604" max="14604" width="10.21875" style="1" bestFit="1" customWidth="1"/>
    <col min="14605" max="14838" width="8.88671875" style="1"/>
    <col min="14839" max="14839" width="3.21875" style="1" customWidth="1"/>
    <col min="14840" max="14840" width="8.109375" style="1" customWidth="1"/>
    <col min="14841" max="14841" width="15.7773437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 customWidth="1"/>
    <col min="14849" max="14849" width="7.5546875" style="1" customWidth="1"/>
    <col min="14850" max="14850" width="15.5546875" style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5" width="8" style="1" customWidth="1"/>
    <col min="14856" max="14856" width="10" style="1" bestFit="1" customWidth="1"/>
    <col min="14857" max="14857" width="10.21875" style="1" bestFit="1" customWidth="1"/>
    <col min="14858" max="14859" width="8" style="1" customWidth="1"/>
    <col min="14860" max="14860" width="10.21875" style="1" bestFit="1" customWidth="1"/>
    <col min="14861" max="15094" width="8.88671875" style="1"/>
    <col min="15095" max="15095" width="3.21875" style="1" customWidth="1"/>
    <col min="15096" max="15096" width="8.109375" style="1" customWidth="1"/>
    <col min="15097" max="15097" width="15.7773437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 customWidth="1"/>
    <col min="15105" max="15105" width="7.5546875" style="1" customWidth="1"/>
    <col min="15106" max="15106" width="15.5546875" style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1" width="8" style="1" customWidth="1"/>
    <col min="15112" max="15112" width="10" style="1" bestFit="1" customWidth="1"/>
    <col min="15113" max="15113" width="10.21875" style="1" bestFit="1" customWidth="1"/>
    <col min="15114" max="15115" width="8" style="1" customWidth="1"/>
    <col min="15116" max="15116" width="10.21875" style="1" bestFit="1" customWidth="1"/>
    <col min="15117" max="15350" width="8.88671875" style="1"/>
    <col min="15351" max="15351" width="3.21875" style="1" customWidth="1"/>
    <col min="15352" max="15352" width="8.109375" style="1" customWidth="1"/>
    <col min="15353" max="15353" width="15.7773437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 customWidth="1"/>
    <col min="15361" max="15361" width="7.5546875" style="1" customWidth="1"/>
    <col min="15362" max="15362" width="15.5546875" style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7" width="8" style="1" customWidth="1"/>
    <col min="15368" max="15368" width="10" style="1" bestFit="1" customWidth="1"/>
    <col min="15369" max="15369" width="10.21875" style="1" bestFit="1" customWidth="1"/>
    <col min="15370" max="15371" width="8" style="1" customWidth="1"/>
    <col min="15372" max="15372" width="10.21875" style="1" bestFit="1" customWidth="1"/>
    <col min="15373" max="15606" width="8.88671875" style="1"/>
    <col min="15607" max="15607" width="3.21875" style="1" customWidth="1"/>
    <col min="15608" max="15608" width="8.109375" style="1" customWidth="1"/>
    <col min="15609" max="15609" width="15.7773437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 customWidth="1"/>
    <col min="15617" max="15617" width="7.5546875" style="1" customWidth="1"/>
    <col min="15618" max="15618" width="15.5546875" style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3" width="8" style="1" customWidth="1"/>
    <col min="15624" max="15624" width="10" style="1" bestFit="1" customWidth="1"/>
    <col min="15625" max="15625" width="10.21875" style="1" bestFit="1" customWidth="1"/>
    <col min="15626" max="15627" width="8" style="1" customWidth="1"/>
    <col min="15628" max="15628" width="10.21875" style="1" bestFit="1" customWidth="1"/>
    <col min="15629" max="15862" width="8.88671875" style="1"/>
    <col min="15863" max="15863" width="3.21875" style="1" customWidth="1"/>
    <col min="15864" max="15864" width="8.109375" style="1" customWidth="1"/>
    <col min="15865" max="15865" width="15.7773437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 customWidth="1"/>
    <col min="15873" max="15873" width="7.5546875" style="1" customWidth="1"/>
    <col min="15874" max="15874" width="15.5546875" style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9" width="8" style="1" customWidth="1"/>
    <col min="15880" max="15880" width="10" style="1" bestFit="1" customWidth="1"/>
    <col min="15881" max="15881" width="10.21875" style="1" bestFit="1" customWidth="1"/>
    <col min="15882" max="15883" width="8" style="1" customWidth="1"/>
    <col min="15884" max="15884" width="10.21875" style="1" bestFit="1" customWidth="1"/>
    <col min="15885" max="16118" width="8.88671875" style="1"/>
    <col min="16119" max="16119" width="3.21875" style="1" customWidth="1"/>
    <col min="16120" max="16120" width="8.109375" style="1" customWidth="1"/>
    <col min="16121" max="16121" width="15.7773437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 customWidth="1"/>
    <col min="16129" max="16129" width="7.5546875" style="1" customWidth="1"/>
    <col min="16130" max="16130" width="15.5546875" style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5" width="8" style="1" customWidth="1"/>
    <col min="16136" max="16136" width="10" style="1" bestFit="1" customWidth="1"/>
    <col min="16137" max="16137" width="10.21875" style="1" bestFit="1" customWidth="1"/>
    <col min="16138" max="16139" width="8" style="1" customWidth="1"/>
    <col min="16140" max="16140" width="10.21875" style="1" bestFit="1" customWidth="1"/>
    <col min="16141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7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I4" s="12"/>
      <c r="J4" s="13" t="s">
        <v>4</v>
      </c>
      <c r="K4" s="14"/>
      <c r="L4" s="15"/>
      <c r="M4" s="9" t="s">
        <v>10</v>
      </c>
      <c r="N4" s="9" t="s">
        <v>11</v>
      </c>
      <c r="O4" s="16" t="s">
        <v>12</v>
      </c>
    </row>
    <row r="5" spans="1:15" s="30" customFormat="1" ht="19.5" customHeight="1">
      <c r="A5" s="18" t="s">
        <v>13</v>
      </c>
      <c r="B5" s="19" t="s">
        <v>14</v>
      </c>
      <c r="C5" s="20" t="s">
        <v>15</v>
      </c>
      <c r="D5" s="21">
        <v>3731</v>
      </c>
      <c r="E5" s="21">
        <v>3158</v>
      </c>
      <c r="F5" s="22">
        <v>3228</v>
      </c>
      <c r="G5" s="23">
        <f t="shared" ref="G5:G12" si="0">(D5-E5)/E5</f>
        <v>0.18144395186827106</v>
      </c>
      <c r="H5" s="24">
        <f t="shared" ref="H5:H30" si="1">(D5-F5)/F5</f>
        <v>0.15582403965303593</v>
      </c>
      <c r="I5" s="25"/>
      <c r="J5" s="18" t="s">
        <v>13</v>
      </c>
      <c r="K5" s="19" t="s">
        <v>16</v>
      </c>
      <c r="L5" s="26" t="s">
        <v>17</v>
      </c>
      <c r="M5" s="27">
        <f>'[1]1월'!D5+'[1]2월'!D5+'[1]3월'!D5+'[1]4월'!D5+'[1]5월'!D5+'[1]6월'!D5+'[1]7월'!D5+'[1]8월'!D5+'[1]9월'!D5+'10월'!D5</f>
        <v>30651</v>
      </c>
      <c r="N5" s="28">
        <v>38820</v>
      </c>
      <c r="O5" s="29">
        <f>(M5-N5)/N5</f>
        <v>-0.21043276661514684</v>
      </c>
    </row>
    <row r="6" spans="1:15" s="30" customFormat="1" ht="19.5" customHeight="1">
      <c r="A6" s="31"/>
      <c r="B6" s="32"/>
      <c r="C6" s="33" t="s">
        <v>18</v>
      </c>
      <c r="D6" s="34">
        <f>D5</f>
        <v>3731</v>
      </c>
      <c r="E6" s="35">
        <v>3158</v>
      </c>
      <c r="F6" s="36">
        <v>3228</v>
      </c>
      <c r="G6" s="37">
        <f t="shared" si="0"/>
        <v>0.18144395186827106</v>
      </c>
      <c r="H6" s="38">
        <f t="shared" si="1"/>
        <v>0.15582403965303593</v>
      </c>
      <c r="I6" s="25"/>
      <c r="J6" s="31"/>
      <c r="K6" s="32"/>
      <c r="L6" s="33" t="s">
        <v>19</v>
      </c>
      <c r="M6" s="39">
        <f>'[1]1월'!D6+'[1]2월'!D6+'[1]3월'!D6+'[1]4월'!D6+'[1]5월'!D6+'[1]6월'!D6+'[1]7월'!D6+'[1]8월'!D6+'[1]9월'!D6+'10월'!D6</f>
        <v>30651</v>
      </c>
      <c r="N6" s="40">
        <v>38820</v>
      </c>
      <c r="O6" s="41">
        <f t="shared" ref="O6:O30" si="2">(M6-N6)/N6</f>
        <v>-0.21043276661514684</v>
      </c>
    </row>
    <row r="7" spans="1:15" s="30" customFormat="1" ht="19.5" customHeight="1">
      <c r="A7" s="31"/>
      <c r="B7" s="42" t="s">
        <v>20</v>
      </c>
      <c r="C7" s="43" t="s">
        <v>21</v>
      </c>
      <c r="D7" s="44">
        <v>23</v>
      </c>
      <c r="E7" s="35">
        <v>18</v>
      </c>
      <c r="F7" s="45">
        <v>57</v>
      </c>
      <c r="G7" s="46">
        <f t="shared" si="0"/>
        <v>0.27777777777777779</v>
      </c>
      <c r="H7" s="47">
        <f t="shared" si="1"/>
        <v>-0.59649122807017541</v>
      </c>
      <c r="I7" s="25"/>
      <c r="J7" s="31"/>
      <c r="K7" s="42" t="s">
        <v>22</v>
      </c>
      <c r="L7" s="43" t="s">
        <v>21</v>
      </c>
      <c r="M7" s="27">
        <f>'[1]1월'!D7+'[1]2월'!D7+'[1]3월'!D7+'[1]4월'!D7+'[1]5월'!D7+'[1]6월'!D7+'[1]7월'!D7+'[1]8월'!D7+'[1]9월'!D7+'10월'!D7</f>
        <v>335</v>
      </c>
      <c r="N7" s="48">
        <v>1100</v>
      </c>
      <c r="O7" s="29">
        <f t="shared" si="2"/>
        <v>-0.69545454545454544</v>
      </c>
    </row>
    <row r="8" spans="1:15" s="30" customFormat="1" ht="19.5" customHeight="1">
      <c r="A8" s="31"/>
      <c r="B8" s="32"/>
      <c r="C8" s="33" t="s">
        <v>23</v>
      </c>
      <c r="D8" s="50">
        <f>D7</f>
        <v>23</v>
      </c>
      <c r="E8" s="35">
        <v>18</v>
      </c>
      <c r="F8" s="51">
        <v>57</v>
      </c>
      <c r="G8" s="37">
        <f t="shared" si="0"/>
        <v>0.27777777777777779</v>
      </c>
      <c r="H8" s="38">
        <f t="shared" si="1"/>
        <v>-0.59649122807017541</v>
      </c>
      <c r="I8" s="25"/>
      <c r="J8" s="31"/>
      <c r="K8" s="32"/>
      <c r="L8" s="33" t="s">
        <v>19</v>
      </c>
      <c r="M8" s="39">
        <f>'[1]1월'!D8+'[1]2월'!D8+'[1]3월'!D8+'[1]4월'!D8+'[1]5월'!D8+'[1]6월'!D8+'[1]7월'!D8+'[1]8월'!D8+'[1]9월'!D8+'10월'!D8</f>
        <v>335</v>
      </c>
      <c r="N8" s="40">
        <v>1100</v>
      </c>
      <c r="O8" s="52">
        <f t="shared" si="2"/>
        <v>-0.69545454545454544</v>
      </c>
    </row>
    <row r="9" spans="1:15" s="30" customFormat="1" ht="19.5" customHeight="1">
      <c r="A9" s="31"/>
      <c r="B9" s="54" t="s">
        <v>24</v>
      </c>
      <c r="C9" s="55" t="s">
        <v>25</v>
      </c>
      <c r="D9" s="44">
        <v>11</v>
      </c>
      <c r="E9" s="35">
        <v>78</v>
      </c>
      <c r="F9" s="45">
        <v>297</v>
      </c>
      <c r="G9" s="46">
        <f t="shared" si="0"/>
        <v>-0.85897435897435892</v>
      </c>
      <c r="H9" s="47">
        <f t="shared" si="1"/>
        <v>-0.96296296296296291</v>
      </c>
      <c r="I9" s="25"/>
      <c r="J9" s="31"/>
      <c r="K9" s="54" t="s">
        <v>26</v>
      </c>
      <c r="L9" s="55" t="s">
        <v>25</v>
      </c>
      <c r="M9" s="27">
        <f>'[1]1월'!D9+'[1]2월'!D9+'[1]3월'!D9+'[1]4월'!D9+'[1]5월'!D9+'[1]6월'!D9+'[1]7월'!D9+'[1]8월'!D9+'[1]9월'!D9+'10월'!D9</f>
        <v>3605</v>
      </c>
      <c r="N9" s="56">
        <v>8687</v>
      </c>
      <c r="O9" s="57">
        <f t="shared" si="2"/>
        <v>-0.58501208702659147</v>
      </c>
    </row>
    <row r="10" spans="1:15" s="30" customFormat="1" ht="19.5" customHeight="1">
      <c r="A10" s="31"/>
      <c r="B10" s="58"/>
      <c r="C10" s="33" t="s">
        <v>19</v>
      </c>
      <c r="D10" s="50">
        <f>D9</f>
        <v>11</v>
      </c>
      <c r="E10" s="35">
        <v>78</v>
      </c>
      <c r="F10" s="51">
        <v>297</v>
      </c>
      <c r="G10" s="37">
        <f t="shared" si="0"/>
        <v>-0.85897435897435892</v>
      </c>
      <c r="H10" s="38">
        <f t="shared" si="1"/>
        <v>-0.96296296296296291</v>
      </c>
      <c r="I10" s="25"/>
      <c r="J10" s="31"/>
      <c r="K10" s="58"/>
      <c r="L10" s="33" t="s">
        <v>27</v>
      </c>
      <c r="M10" s="39">
        <f>'[1]1월'!D10+'[1]2월'!D10+'[1]3월'!D10+'[1]4월'!D10+'[1]5월'!D10+'[1]6월'!D10+'[1]7월'!D10+'[1]8월'!D10+'[1]9월'!D10+'10월'!D10</f>
        <v>3605</v>
      </c>
      <c r="N10" s="40">
        <v>8687</v>
      </c>
      <c r="O10" s="52">
        <f t="shared" si="2"/>
        <v>-0.58501208702659147</v>
      </c>
    </row>
    <row r="11" spans="1:15" s="30" customFormat="1" ht="19.5" customHeight="1">
      <c r="A11" s="31"/>
      <c r="B11" s="59" t="s">
        <v>28</v>
      </c>
      <c r="C11" s="55" t="s">
        <v>29</v>
      </c>
      <c r="D11" s="44">
        <v>1939</v>
      </c>
      <c r="E11" s="35">
        <v>2290</v>
      </c>
      <c r="F11" s="45">
        <v>1762</v>
      </c>
      <c r="G11" s="60">
        <f t="shared" si="0"/>
        <v>-0.15327510917030568</v>
      </c>
      <c r="H11" s="47">
        <f t="shared" si="1"/>
        <v>0.10045402951191827</v>
      </c>
      <c r="I11" s="25"/>
      <c r="J11" s="31"/>
      <c r="K11" s="59" t="s">
        <v>30</v>
      </c>
      <c r="L11" s="61" t="s">
        <v>29</v>
      </c>
      <c r="M11" s="27">
        <f>'[1]1월'!D11+'[1]2월'!D11+'[1]3월'!D11+'[1]4월'!D11+'[1]5월'!D11+'[1]6월'!D11+'[1]7월'!D11+'[1]8월'!D11+'[1]9월'!D11+'10월'!D11</f>
        <v>13582</v>
      </c>
      <c r="N11" s="56">
        <v>28471</v>
      </c>
      <c r="O11" s="62">
        <f t="shared" si="2"/>
        <v>-0.52295318042920869</v>
      </c>
    </row>
    <row r="12" spans="1:15" s="30" customFormat="1" ht="19.5" customHeight="1">
      <c r="A12" s="31"/>
      <c r="B12" s="32"/>
      <c r="C12" s="33" t="s">
        <v>31</v>
      </c>
      <c r="D12" s="50">
        <f>D11</f>
        <v>1939</v>
      </c>
      <c r="E12" s="35">
        <v>2290</v>
      </c>
      <c r="F12" s="51">
        <v>1762</v>
      </c>
      <c r="G12" s="37">
        <f t="shared" si="0"/>
        <v>-0.15327510917030568</v>
      </c>
      <c r="H12" s="38">
        <f t="shared" si="1"/>
        <v>0.10045402951191827</v>
      </c>
      <c r="I12" s="25"/>
      <c r="J12" s="31"/>
      <c r="K12" s="32"/>
      <c r="L12" s="33" t="s">
        <v>18</v>
      </c>
      <c r="M12" s="39">
        <f>'[1]1월'!D12+'[1]2월'!D12+'[1]3월'!D12+'[1]4월'!D12+'[1]5월'!D12+'[1]6월'!D12+'[1]7월'!D12+'[1]8월'!D12+'[1]9월'!D12+'10월'!D12</f>
        <v>13582</v>
      </c>
      <c r="N12" s="40">
        <v>28471</v>
      </c>
      <c r="O12" s="52">
        <f t="shared" si="2"/>
        <v>-0.52295318042920869</v>
      </c>
    </row>
    <row r="13" spans="1:15" s="30" customFormat="1" ht="19.5" hidden="1" customHeight="1">
      <c r="A13" s="31"/>
      <c r="B13" s="63" t="s">
        <v>32</v>
      </c>
      <c r="C13" s="55" t="s">
        <v>33</v>
      </c>
      <c r="D13" s="64"/>
      <c r="E13" s="35" t="s">
        <v>34</v>
      </c>
      <c r="F13" s="65">
        <v>2</v>
      </c>
      <c r="G13" s="66" t="s">
        <v>35</v>
      </c>
      <c r="H13" s="38">
        <f t="shared" si="1"/>
        <v>-1</v>
      </c>
      <c r="I13" s="25"/>
      <c r="J13" s="31"/>
      <c r="K13" s="59" t="s">
        <v>32</v>
      </c>
      <c r="L13" s="55" t="s">
        <v>33</v>
      </c>
      <c r="M13" s="27" t="e">
        <f>'[1]1월'!D13+'[1]2월'!D13+'[1]3월'!D13+'[1]4월'!D13+'[1]5월'!D13+'[1]6월'!D13+'[1]7월'!D13+'[1]8월'!D13+#REF!+'10월'!D13</f>
        <v>#REF!</v>
      </c>
      <c r="N13" s="56">
        <v>13</v>
      </c>
      <c r="O13" s="62" t="e">
        <f t="shared" si="2"/>
        <v>#REF!</v>
      </c>
    </row>
    <row r="14" spans="1:15" s="30" customFormat="1" ht="19.5" customHeight="1">
      <c r="A14" s="31"/>
      <c r="B14" s="67"/>
      <c r="C14" s="55" t="s">
        <v>36</v>
      </c>
      <c r="D14" s="44">
        <v>91</v>
      </c>
      <c r="E14" s="35">
        <v>77</v>
      </c>
      <c r="F14" s="45">
        <v>166</v>
      </c>
      <c r="G14" s="46">
        <f>(D14-E14)/E14</f>
        <v>0.18181818181818182</v>
      </c>
      <c r="H14" s="47">
        <f t="shared" si="1"/>
        <v>-0.45180722891566266</v>
      </c>
      <c r="I14" s="25"/>
      <c r="J14" s="31"/>
      <c r="K14" s="68"/>
      <c r="L14" s="55" t="s">
        <v>36</v>
      </c>
      <c r="M14" s="27">
        <f>'[1]1월'!D14+'[1]2월'!D14+'[1]3월'!D14+'[1]4월'!D14+'[1]5월'!D14+'[1]6월'!D14+'[1]7월'!D14+'[1]8월'!D14+'[1]9월'!D14+'10월'!D14</f>
        <v>1222</v>
      </c>
      <c r="N14" s="56">
        <v>3042</v>
      </c>
      <c r="O14" s="62">
        <f t="shared" si="2"/>
        <v>-0.59829059829059827</v>
      </c>
    </row>
    <row r="15" spans="1:15" s="30" customFormat="1" ht="19.5" customHeight="1">
      <c r="A15" s="31"/>
      <c r="B15" s="32"/>
      <c r="C15" s="33" t="s">
        <v>37</v>
      </c>
      <c r="D15" s="50">
        <f>D14</f>
        <v>91</v>
      </c>
      <c r="E15" s="35">
        <v>77</v>
      </c>
      <c r="F15" s="51">
        <v>168</v>
      </c>
      <c r="G15" s="37">
        <f>(D15-E15)/E15</f>
        <v>0.18181818181818182</v>
      </c>
      <c r="H15" s="38">
        <f t="shared" si="1"/>
        <v>-0.45833333333333331</v>
      </c>
      <c r="I15" s="25"/>
      <c r="J15" s="31"/>
      <c r="K15" s="68"/>
      <c r="L15" s="33" t="s">
        <v>18</v>
      </c>
      <c r="M15" s="39">
        <f>'[1]1월'!D15+'[1]2월'!D15+'[1]3월'!D15+'[1]4월'!D15+'[1]5월'!D15+'[1]6월'!D15+'[1]7월'!D15+'[1]8월'!D15+'[1]9월'!D15+'10월'!D15</f>
        <v>1222</v>
      </c>
      <c r="N15" s="40">
        <v>3055</v>
      </c>
      <c r="O15" s="52">
        <f t="shared" si="2"/>
        <v>-0.6</v>
      </c>
    </row>
    <row r="16" spans="1:15" s="30" customFormat="1" ht="19.5" customHeight="1">
      <c r="A16" s="31"/>
      <c r="B16" s="70" t="s">
        <v>38</v>
      </c>
      <c r="C16" s="55" t="s">
        <v>39</v>
      </c>
      <c r="D16" s="44">
        <v>8</v>
      </c>
      <c r="E16" s="35">
        <v>19</v>
      </c>
      <c r="F16" s="45">
        <v>29</v>
      </c>
      <c r="G16" s="46">
        <f>(D16-E16)/E16</f>
        <v>-0.57894736842105265</v>
      </c>
      <c r="H16" s="47">
        <f t="shared" si="1"/>
        <v>-0.72413793103448276</v>
      </c>
      <c r="I16" s="25"/>
      <c r="J16" s="31"/>
      <c r="K16" s="42" t="s">
        <v>38</v>
      </c>
      <c r="L16" s="61" t="s">
        <v>39</v>
      </c>
      <c r="M16" s="27">
        <f>'[1]1월'!D16+'[1]2월'!D16+'[1]3월'!D16+'[1]4월'!D16+'[1]5월'!D16+'[1]6월'!D16+'[1]7월'!D16+'[1]8월'!D16+'[1]9월'!D16+'10월'!D16</f>
        <v>156</v>
      </c>
      <c r="N16" s="56">
        <v>461</v>
      </c>
      <c r="O16" s="62">
        <f t="shared" si="2"/>
        <v>-0.66160520607375273</v>
      </c>
    </row>
    <row r="17" spans="1:16" s="30" customFormat="1" ht="19.5" customHeight="1">
      <c r="A17" s="31"/>
      <c r="B17" s="68"/>
      <c r="C17" s="33" t="s">
        <v>40</v>
      </c>
      <c r="D17" s="50">
        <f>D16</f>
        <v>8</v>
      </c>
      <c r="E17" s="35">
        <v>19</v>
      </c>
      <c r="F17" s="51">
        <v>29</v>
      </c>
      <c r="G17" s="37">
        <f>(D17-E17)/E17</f>
        <v>-0.57894736842105265</v>
      </c>
      <c r="H17" s="38">
        <f t="shared" si="1"/>
        <v>-0.72413793103448276</v>
      </c>
      <c r="I17" s="25"/>
      <c r="J17" s="31"/>
      <c r="K17" s="32"/>
      <c r="L17" s="33" t="s">
        <v>31</v>
      </c>
      <c r="M17" s="39">
        <f>'[1]1월'!D17+'[1]2월'!D17+'[1]3월'!D17+'[1]4월'!D17+'[1]5월'!D17+'[1]6월'!D17+'[1]7월'!D17+'[1]8월'!D17+'[1]9월'!D17+'10월'!D17</f>
        <v>156</v>
      </c>
      <c r="N17" s="40">
        <v>461</v>
      </c>
      <c r="O17" s="71">
        <f t="shared" si="2"/>
        <v>-0.66160520607375273</v>
      </c>
    </row>
    <row r="18" spans="1:16" s="30" customFormat="1" ht="19.5" customHeight="1">
      <c r="A18" s="72"/>
      <c r="B18" s="73" t="s">
        <v>41</v>
      </c>
      <c r="C18" s="55" t="s">
        <v>42</v>
      </c>
      <c r="D18" s="35">
        <v>25</v>
      </c>
      <c r="E18" s="35">
        <v>12</v>
      </c>
      <c r="F18" s="35">
        <v>0</v>
      </c>
      <c r="G18" s="37">
        <f>(D18-E18)/E18</f>
        <v>1.0833333333333333</v>
      </c>
      <c r="H18" s="74" t="s">
        <v>43</v>
      </c>
      <c r="I18" s="25"/>
      <c r="J18" s="75"/>
      <c r="K18" s="73" t="s">
        <v>41</v>
      </c>
      <c r="L18" s="55" t="s">
        <v>42</v>
      </c>
      <c r="M18" s="27">
        <f>'[1]1월'!D18+'[1]2월'!D18+'[1]3월'!D18+'[1]4월'!D18+'[1]5월'!D18+'[1]6월'!D18+'[1]7월'!D18+'[1]8월'!D18+'[1]9월'!D18+'10월'!D18</f>
        <v>141</v>
      </c>
      <c r="N18" s="56">
        <v>60</v>
      </c>
      <c r="O18" s="62">
        <f>(M18-N18)/N18</f>
        <v>1.35</v>
      </c>
    </row>
    <row r="19" spans="1:16" s="30" customFormat="1" ht="19.5" customHeight="1">
      <c r="A19" s="72"/>
      <c r="B19" s="76"/>
      <c r="C19" s="55" t="s">
        <v>44</v>
      </c>
      <c r="D19" s="35">
        <v>17</v>
      </c>
      <c r="E19" s="35">
        <v>70</v>
      </c>
      <c r="F19" s="35">
        <v>41</v>
      </c>
      <c r="G19" s="60">
        <f t="shared" ref="G19:G30" si="3">(D19-E19)/E19</f>
        <v>-0.75714285714285712</v>
      </c>
      <c r="H19" s="38">
        <f t="shared" si="1"/>
        <v>-0.58536585365853655</v>
      </c>
      <c r="I19" s="25"/>
      <c r="J19" s="75"/>
      <c r="K19" s="76"/>
      <c r="L19" s="55" t="s">
        <v>44</v>
      </c>
      <c r="M19" s="27">
        <f>'[1]1월'!D19+'[1]2월'!D19+'[1]3월'!D19+'[1]4월'!D19+'[1]5월'!D19+'[1]6월'!D19+'[1]7월'!D19+'[1]8월'!D19+'[1]9월'!D19+'10월'!D19</f>
        <v>4712</v>
      </c>
      <c r="N19" s="77">
        <v>457</v>
      </c>
      <c r="O19" s="62">
        <f>(M19-N19)/N19</f>
        <v>9.3107221006564558</v>
      </c>
    </row>
    <row r="20" spans="1:16" s="30" customFormat="1" ht="19.5" customHeight="1">
      <c r="A20" s="72"/>
      <c r="B20" s="78"/>
      <c r="C20" s="33" t="s">
        <v>18</v>
      </c>
      <c r="D20" s="34">
        <f>SUM(D18:D19)</f>
        <v>42</v>
      </c>
      <c r="E20" s="35">
        <v>82</v>
      </c>
      <c r="F20" s="34">
        <v>41</v>
      </c>
      <c r="G20" s="37">
        <f t="shared" si="3"/>
        <v>-0.48780487804878048</v>
      </c>
      <c r="H20" s="38">
        <f t="shared" si="1"/>
        <v>2.4390243902439025E-2</v>
      </c>
      <c r="I20" s="25"/>
      <c r="J20" s="75"/>
      <c r="K20" s="79"/>
      <c r="L20" s="33" t="s">
        <v>18</v>
      </c>
      <c r="M20" s="39">
        <f>SUM(M18:M19)</f>
        <v>4853</v>
      </c>
      <c r="N20" s="40">
        <v>517</v>
      </c>
      <c r="O20" s="71">
        <f>(M20-N20)/N20</f>
        <v>8.3868471953578343</v>
      </c>
    </row>
    <row r="21" spans="1:16" s="30" customFormat="1" ht="19.5" customHeight="1">
      <c r="A21" s="80" t="s">
        <v>45</v>
      </c>
      <c r="B21" s="81"/>
      <c r="C21" s="82"/>
      <c r="D21" s="83">
        <f>SUM(D6,D8,D10,D12,D15,D17,D20)</f>
        <v>5845</v>
      </c>
      <c r="E21" s="84">
        <v>5722</v>
      </c>
      <c r="F21" s="84">
        <v>5582</v>
      </c>
      <c r="G21" s="85">
        <f t="shared" si="3"/>
        <v>2.1495980426424328E-2</v>
      </c>
      <c r="H21" s="86">
        <f t="shared" si="1"/>
        <v>4.7115729129344322E-2</v>
      </c>
      <c r="I21" s="25"/>
      <c r="J21" s="80" t="s">
        <v>46</v>
      </c>
      <c r="K21" s="87"/>
      <c r="L21" s="88"/>
      <c r="M21" s="89">
        <f>SUM(M6,M8,M10,M12,M15,M17,M20)</f>
        <v>54404</v>
      </c>
      <c r="N21" s="84">
        <v>81111</v>
      </c>
      <c r="O21" s="90">
        <f t="shared" si="2"/>
        <v>-0.32926483460936246</v>
      </c>
    </row>
    <row r="22" spans="1:16" s="30" customFormat="1" ht="19.5" customHeight="1">
      <c r="A22" s="91" t="s">
        <v>47</v>
      </c>
      <c r="B22" s="92" t="s">
        <v>48</v>
      </c>
      <c r="C22" s="93"/>
      <c r="D22" s="35">
        <v>0</v>
      </c>
      <c r="E22" s="35">
        <v>9</v>
      </c>
      <c r="F22" s="64">
        <v>141</v>
      </c>
      <c r="G22" s="46" t="s">
        <v>49</v>
      </c>
      <c r="H22" s="47" t="s">
        <v>49</v>
      </c>
      <c r="I22" s="25"/>
      <c r="J22" s="91" t="s">
        <v>50</v>
      </c>
      <c r="K22" s="92" t="s">
        <v>48</v>
      </c>
      <c r="L22" s="93"/>
      <c r="M22" s="27">
        <f>'[1]1월'!D22+'[1]2월'!D22+'[1]3월'!D22+'[1]4월'!D22+'[1]5월'!D22+'[1]6월'!D22+'[1]7월'!D22+'[1]8월'!D22+'[1]9월'!D22+'10월'!D22</f>
        <v>1174</v>
      </c>
      <c r="N22" s="56">
        <v>1733</v>
      </c>
      <c r="O22" s="94">
        <f t="shared" si="2"/>
        <v>-0.32256203115983845</v>
      </c>
    </row>
    <row r="23" spans="1:16" s="30" customFormat="1" ht="19.5" customHeight="1">
      <c r="A23" s="31"/>
      <c r="B23" s="92" t="s">
        <v>51</v>
      </c>
      <c r="C23" s="93"/>
      <c r="D23" s="35">
        <v>0</v>
      </c>
      <c r="E23" s="35">
        <v>0</v>
      </c>
      <c r="F23" s="44">
        <v>437</v>
      </c>
      <c r="G23" s="46" t="s">
        <v>49</v>
      </c>
      <c r="H23" s="47" t="s">
        <v>49</v>
      </c>
      <c r="I23" s="25"/>
      <c r="J23" s="31"/>
      <c r="K23" s="92" t="s">
        <v>51</v>
      </c>
      <c r="L23" s="93"/>
      <c r="M23" s="27">
        <f>'[1]1월'!D23+'[1]2월'!D23+'[1]3월'!D23+'[1]4월'!D23+'[1]5월'!D23+'[1]6월'!D23+'[1]7월'!D23+'[1]8월'!D23+'[1]9월'!D23+'10월'!D23</f>
        <v>2171</v>
      </c>
      <c r="N23" s="56">
        <v>6579</v>
      </c>
      <c r="O23" s="94">
        <f t="shared" si="2"/>
        <v>-0.67001063991488063</v>
      </c>
    </row>
    <row r="24" spans="1:16" s="30" customFormat="1" ht="19.5" customHeight="1">
      <c r="A24" s="31"/>
      <c r="B24" s="92" t="s">
        <v>52</v>
      </c>
      <c r="C24" s="93"/>
      <c r="D24" s="44">
        <v>1558</v>
      </c>
      <c r="E24" s="35">
        <v>1043</v>
      </c>
      <c r="F24" s="44">
        <v>959</v>
      </c>
      <c r="G24" s="46">
        <f t="shared" si="3"/>
        <v>0.49376797698945352</v>
      </c>
      <c r="H24" s="47">
        <f t="shared" si="1"/>
        <v>0.62460896767466112</v>
      </c>
      <c r="I24" s="25"/>
      <c r="J24" s="31"/>
      <c r="K24" s="92" t="s">
        <v>52</v>
      </c>
      <c r="L24" s="93"/>
      <c r="M24" s="27">
        <f>'[1]1월'!D24+'[1]2월'!D24+'[1]3월'!D24+'[1]4월'!D24+'[1]5월'!D24+'[1]6월'!D24+'[1]7월'!D24+'[1]8월'!D24+'[1]9월'!D24+'10월'!D24</f>
        <v>9414</v>
      </c>
      <c r="N24" s="56">
        <v>13600</v>
      </c>
      <c r="O24" s="94">
        <f t="shared" si="2"/>
        <v>-0.30779411764705883</v>
      </c>
    </row>
    <row r="25" spans="1:16" s="30" customFormat="1" ht="19.5" customHeight="1">
      <c r="A25" s="72"/>
      <c r="B25" s="92" t="s">
        <v>53</v>
      </c>
      <c r="C25" s="93"/>
      <c r="D25" s="44">
        <v>189</v>
      </c>
      <c r="E25" s="35">
        <v>185</v>
      </c>
      <c r="F25" s="64" t="s">
        <v>49</v>
      </c>
      <c r="G25" s="46">
        <f t="shared" si="3"/>
        <v>2.1621621621621623E-2</v>
      </c>
      <c r="H25" s="47" t="s">
        <v>49</v>
      </c>
      <c r="I25" s="25"/>
      <c r="J25" s="72"/>
      <c r="K25" s="92" t="s">
        <v>53</v>
      </c>
      <c r="L25" s="93"/>
      <c r="M25" s="95">
        <f>'[1]6월'!D25+'[1]7월'!D25+'[1]8월'!D25+'[1]9월'!D25+'10월'!D25</f>
        <v>1047</v>
      </c>
      <c r="N25" s="48" t="s">
        <v>49</v>
      </c>
      <c r="O25" s="96" t="s">
        <v>49</v>
      </c>
    </row>
    <row r="26" spans="1:16" s="98" customFormat="1" ht="19.5" customHeight="1">
      <c r="A26" s="80" t="s">
        <v>54</v>
      </c>
      <c r="B26" s="81"/>
      <c r="C26" s="82"/>
      <c r="D26" s="83">
        <f>SUM(D22:D25)</f>
        <v>1747</v>
      </c>
      <c r="E26" s="84">
        <v>1237</v>
      </c>
      <c r="F26" s="83">
        <v>1537</v>
      </c>
      <c r="G26" s="85">
        <f t="shared" si="3"/>
        <v>0.41228779304769603</v>
      </c>
      <c r="H26" s="86">
        <f t="shared" si="1"/>
        <v>0.13662979830839297</v>
      </c>
      <c r="I26" s="97"/>
      <c r="J26" s="80" t="s">
        <v>54</v>
      </c>
      <c r="K26" s="87"/>
      <c r="L26" s="88"/>
      <c r="M26" s="89">
        <f>SUM(M22:M25)</f>
        <v>13806</v>
      </c>
      <c r="N26" s="84">
        <v>21912</v>
      </c>
      <c r="O26" s="90">
        <f t="shared" si="2"/>
        <v>-0.36993428258488498</v>
      </c>
    </row>
    <row r="27" spans="1:16" s="30" customFormat="1" ht="19.5" customHeight="1">
      <c r="A27" s="100" t="s">
        <v>55</v>
      </c>
      <c r="B27" s="101" t="s">
        <v>56</v>
      </c>
      <c r="C27" s="102"/>
      <c r="D27" s="103">
        <v>347</v>
      </c>
      <c r="E27" s="35">
        <v>220</v>
      </c>
      <c r="F27" s="103">
        <v>259</v>
      </c>
      <c r="G27" s="46">
        <f t="shared" si="3"/>
        <v>0.57727272727272727</v>
      </c>
      <c r="H27" s="47">
        <f t="shared" si="1"/>
        <v>0.33976833976833976</v>
      </c>
      <c r="I27" s="25"/>
      <c r="J27" s="100" t="s">
        <v>57</v>
      </c>
      <c r="K27" s="92" t="s">
        <v>58</v>
      </c>
      <c r="L27" s="93"/>
      <c r="M27" s="27">
        <f>'[1]1월'!D26+'[1]2월'!D26+'[1]3월'!D26+'[1]4월'!D26+'[1]5월'!D26+'[1]6월'!D27+'[1]7월'!D27+'[1]8월'!D27+'[1]9월'!D27+'10월'!D27</f>
        <v>3149</v>
      </c>
      <c r="N27" s="56">
        <v>3517</v>
      </c>
      <c r="O27" s="57">
        <f t="shared" si="2"/>
        <v>-0.10463463178845607</v>
      </c>
    </row>
    <row r="28" spans="1:16" s="30" customFormat="1" ht="19.5" customHeight="1">
      <c r="A28" s="31"/>
      <c r="B28" s="92" t="s">
        <v>59</v>
      </c>
      <c r="C28" s="93"/>
      <c r="D28" s="44">
        <v>334</v>
      </c>
      <c r="E28" s="35">
        <v>254</v>
      </c>
      <c r="F28" s="44">
        <v>294</v>
      </c>
      <c r="G28" s="46">
        <f t="shared" si="3"/>
        <v>0.31496062992125984</v>
      </c>
      <c r="H28" s="47">
        <f t="shared" si="1"/>
        <v>0.1360544217687075</v>
      </c>
      <c r="I28" s="25"/>
      <c r="J28" s="31"/>
      <c r="K28" s="104" t="s">
        <v>60</v>
      </c>
      <c r="L28" s="105"/>
      <c r="M28" s="27">
        <f>'[1]1월'!D27+'[1]2월'!D27+'[1]3월'!D27+'[1]4월'!D27+'[1]5월'!D27+'[1]6월'!D28+'[1]7월'!D28+'[1]8월'!D28+'[1]9월'!D28+'10월'!D28</f>
        <v>3225</v>
      </c>
      <c r="N28" s="56">
        <v>3625</v>
      </c>
      <c r="O28" s="57">
        <f t="shared" si="2"/>
        <v>-0.1103448275862069</v>
      </c>
    </row>
    <row r="29" spans="1:16" s="30" customFormat="1" ht="19.5" customHeight="1" thickBot="1">
      <c r="A29" s="106" t="s">
        <v>61</v>
      </c>
      <c r="B29" s="107"/>
      <c r="C29" s="108"/>
      <c r="D29" s="109">
        <f>SUM(D27:D28)</f>
        <v>681</v>
      </c>
      <c r="E29" s="110">
        <v>474</v>
      </c>
      <c r="F29" s="111">
        <v>553</v>
      </c>
      <c r="G29" s="112">
        <f t="shared" si="3"/>
        <v>0.43670886075949367</v>
      </c>
      <c r="H29" s="113">
        <f t="shared" si="1"/>
        <v>0.23146473779385171</v>
      </c>
      <c r="I29" s="25"/>
      <c r="J29" s="80" t="s">
        <v>61</v>
      </c>
      <c r="K29" s="87"/>
      <c r="L29" s="88"/>
      <c r="M29" s="114">
        <f>M27+M28</f>
        <v>6374</v>
      </c>
      <c r="N29" s="115">
        <v>7142</v>
      </c>
      <c r="O29" s="116">
        <f t="shared" si="2"/>
        <v>-0.10753290394847381</v>
      </c>
    </row>
    <row r="30" spans="1:16" s="98" customFormat="1" ht="19.5" customHeight="1" thickBot="1">
      <c r="A30" s="117" t="s">
        <v>62</v>
      </c>
      <c r="B30" s="118"/>
      <c r="C30" s="119"/>
      <c r="D30" s="120">
        <f>SUM(D21,D26,D29)</f>
        <v>8273</v>
      </c>
      <c r="E30" s="121">
        <v>7434</v>
      </c>
      <c r="F30" s="121">
        <v>7672</v>
      </c>
      <c r="G30" s="122">
        <f t="shared" si="3"/>
        <v>0.11285983319881625</v>
      </c>
      <c r="H30" s="122">
        <f t="shared" si="1"/>
        <v>7.8336809176225236E-2</v>
      </c>
      <c r="I30" s="97"/>
      <c r="J30" s="117" t="s">
        <v>62</v>
      </c>
      <c r="K30" s="118"/>
      <c r="L30" s="119"/>
      <c r="M30" s="120">
        <f>'[1]1월'!D29+'[1]2월'!D29+'[1]3월'!D29+'[1]4월'!D29+'[1]5월'!D29+'[1]6월'!D30+'[1]7월'!D30+'[1]8월'!D30+'[1]9월'!D30+'10월'!D30</f>
        <v>74595</v>
      </c>
      <c r="N30" s="123">
        <v>110176</v>
      </c>
      <c r="O30" s="124">
        <f t="shared" si="2"/>
        <v>-0.32294692128957303</v>
      </c>
    </row>
    <row r="31" spans="1:16" s="97" customFormat="1" ht="20.100000000000001" customHeight="1">
      <c r="A31" s="125"/>
      <c r="B31" s="126"/>
      <c r="C31" s="126"/>
      <c r="D31" s="126"/>
      <c r="E31" s="127"/>
      <c r="F31" s="128"/>
      <c r="G31" s="126"/>
      <c r="H31" s="126"/>
      <c r="I31" s="126"/>
      <c r="J31" s="129"/>
      <c r="K31" s="129"/>
      <c r="L31" s="129"/>
      <c r="M31" s="129"/>
      <c r="N31" s="129"/>
      <c r="O31" s="130"/>
    </row>
    <row r="32" spans="1:16" s="97" customFormat="1" ht="17.45" customHeight="1">
      <c r="A32" s="131"/>
      <c r="B32" s="132"/>
      <c r="C32" s="132"/>
      <c r="D32" s="132"/>
      <c r="E32" s="127"/>
      <c r="F32" s="127"/>
      <c r="G32" s="130"/>
      <c r="H32" s="133"/>
      <c r="J32" s="128"/>
      <c r="K32" s="126"/>
      <c r="L32" s="126"/>
      <c r="M32" s="126"/>
      <c r="N32" s="127"/>
      <c r="O32" s="130"/>
      <c r="P32" s="98"/>
    </row>
    <row r="33" spans="1:16" s="97" customFormat="1" ht="15.75" customHeight="1">
      <c r="A33" s="131"/>
      <c r="B33" s="132"/>
      <c r="C33" s="132"/>
      <c r="D33" s="132"/>
      <c r="E33" s="127"/>
      <c r="F33" s="127"/>
      <c r="G33" s="130"/>
      <c r="H33" s="133"/>
      <c r="J33" s="132"/>
      <c r="K33" s="132"/>
      <c r="L33" s="132"/>
      <c r="M33" s="132"/>
      <c r="N33" s="127"/>
      <c r="O33" s="130"/>
      <c r="P33" s="98"/>
    </row>
    <row r="34" spans="1:16" s="30" customFormat="1" ht="21" customHeight="1" thickBot="1">
      <c r="A34" s="134" t="s">
        <v>63</v>
      </c>
      <c r="B34" s="135"/>
      <c r="C34" s="135"/>
      <c r="D34" s="53"/>
      <c r="E34" s="53"/>
      <c r="F34" s="53"/>
      <c r="G34" s="133"/>
      <c r="H34" s="133"/>
      <c r="I34" s="25"/>
      <c r="J34" s="136" t="s">
        <v>63</v>
      </c>
      <c r="K34" s="135"/>
      <c r="L34" s="135"/>
      <c r="M34" s="53"/>
      <c r="N34" s="53"/>
      <c r="O34" s="133"/>
      <c r="P34" s="98"/>
    </row>
    <row r="35" spans="1:16" s="30" customFormat="1" ht="19.5" customHeight="1">
      <c r="A35" s="18" t="s">
        <v>64</v>
      </c>
      <c r="B35" s="137" t="s">
        <v>65</v>
      </c>
      <c r="C35" s="138"/>
      <c r="D35" s="139">
        <v>8173</v>
      </c>
      <c r="E35" s="140">
        <v>7607</v>
      </c>
      <c r="F35" s="141">
        <v>6700</v>
      </c>
      <c r="G35" s="23">
        <f t="shared" ref="G35:G40" si="4">(D35-E35)/E35</f>
        <v>7.4405153148415934E-2</v>
      </c>
      <c r="H35" s="24">
        <f t="shared" ref="H35:H40" si="5">(D35-F35)/F35</f>
        <v>0.21985074626865672</v>
      </c>
      <c r="I35" s="25"/>
      <c r="J35" s="18" t="s">
        <v>64</v>
      </c>
      <c r="K35" s="137" t="s">
        <v>66</v>
      </c>
      <c r="L35" s="142"/>
      <c r="M35" s="143">
        <f>'[1]1월'!D34+'[1]2월'!D34+'[1]3월'!D34+'[1]4월'!D34+'[1]5월'!D34+'[1]6월'!D35+'[1]7월'!D35+'[1]8월'!D35+'[1]9월'!D35+'10월'!D35</f>
        <v>86633</v>
      </c>
      <c r="N35" s="144">
        <v>71719</v>
      </c>
      <c r="O35" s="145">
        <f t="shared" ref="O35:O40" si="6">(M35-N35)/N35</f>
        <v>0.20795047337525621</v>
      </c>
      <c r="P35" s="98"/>
    </row>
    <row r="36" spans="1:16" s="30" customFormat="1" ht="19.5" customHeight="1">
      <c r="A36" s="31"/>
      <c r="B36" s="146" t="s">
        <v>67</v>
      </c>
      <c r="C36" s="92"/>
      <c r="D36" s="147">
        <v>332</v>
      </c>
      <c r="E36" s="148">
        <v>876</v>
      </c>
      <c r="F36" s="149">
        <v>625</v>
      </c>
      <c r="G36" s="46">
        <f t="shared" si="4"/>
        <v>-0.62100456621004563</v>
      </c>
      <c r="H36" s="47">
        <f t="shared" si="5"/>
        <v>-0.46879999999999999</v>
      </c>
      <c r="I36" s="25"/>
      <c r="J36" s="31"/>
      <c r="K36" s="146" t="s">
        <v>68</v>
      </c>
      <c r="L36" s="150"/>
      <c r="M36" s="151">
        <f>'[1]1월'!D35+'[1]2월'!D35+'[1]3월'!D35+'[1]4월'!D35+'[1]5월'!D35+'[1]6월'!D36+'[1]7월'!D36+'[1]8월'!D36+'[1]9월'!D36+'10월'!D36</f>
        <v>5817</v>
      </c>
      <c r="N36" s="56">
        <v>4554</v>
      </c>
      <c r="O36" s="57">
        <f t="shared" si="6"/>
        <v>0.27733860342555994</v>
      </c>
      <c r="P36" s="98"/>
    </row>
    <row r="37" spans="1:16" s="30" customFormat="1" ht="19.149999999999999" customHeight="1">
      <c r="A37" s="31"/>
      <c r="B37" s="146" t="s">
        <v>69</v>
      </c>
      <c r="C37" s="92"/>
      <c r="D37" s="147">
        <v>0</v>
      </c>
      <c r="E37" s="148">
        <v>0</v>
      </c>
      <c r="F37" s="149">
        <v>792</v>
      </c>
      <c r="G37" s="148">
        <v>0</v>
      </c>
      <c r="H37" s="47">
        <f t="shared" si="5"/>
        <v>-1</v>
      </c>
      <c r="I37" s="25"/>
      <c r="J37" s="31"/>
      <c r="K37" s="146" t="s">
        <v>70</v>
      </c>
      <c r="L37" s="150"/>
      <c r="M37" s="152">
        <f>'[1]1월'!D36+'[1]2월'!D36+'[1]3월'!D36+'[1]4월'!D36+'[1]5월'!D36+'[1]6월'!D37+'[1]7월'!D37+'[1]8월'!D37+'[1]9월'!D37+'10월'!D37</f>
        <v>2938</v>
      </c>
      <c r="N37" s="48">
        <v>7208</v>
      </c>
      <c r="O37" s="57">
        <f t="shared" si="6"/>
        <v>-0.59239733629300773</v>
      </c>
      <c r="P37" s="98"/>
    </row>
    <row r="38" spans="1:16" s="30" customFormat="1" ht="19.5" customHeight="1">
      <c r="A38" s="31"/>
      <c r="B38" s="146" t="s">
        <v>71</v>
      </c>
      <c r="C38" s="92"/>
      <c r="D38" s="147">
        <v>21450</v>
      </c>
      <c r="E38" s="148">
        <v>18063</v>
      </c>
      <c r="F38" s="149">
        <v>18494</v>
      </c>
      <c r="G38" s="46">
        <f t="shared" si="4"/>
        <v>0.18751038033549244</v>
      </c>
      <c r="H38" s="47">
        <f t="shared" si="5"/>
        <v>0.15983562236400994</v>
      </c>
      <c r="I38" s="25"/>
      <c r="J38" s="31"/>
      <c r="K38" s="146" t="s">
        <v>72</v>
      </c>
      <c r="L38" s="150"/>
      <c r="M38" s="152">
        <f>'[1]1월'!D37+'[1]2월'!D37+'[1]3월'!D37+'[1]4월'!D37+'[1]5월'!D37+'[1]6월'!D38+'[1]7월'!D38+'[1]8월'!D38+'[1]9월'!D38+'10월'!D38</f>
        <v>202862</v>
      </c>
      <c r="N38" s="48">
        <v>207832</v>
      </c>
      <c r="O38" s="57">
        <f t="shared" si="6"/>
        <v>-2.3913545556026022E-2</v>
      </c>
      <c r="P38" s="98"/>
    </row>
    <row r="39" spans="1:16" s="30" customFormat="1" ht="19.5" customHeight="1" thickBot="1">
      <c r="A39" s="153"/>
      <c r="B39" s="154" t="s">
        <v>73</v>
      </c>
      <c r="C39" s="155"/>
      <c r="D39" s="147">
        <v>2249</v>
      </c>
      <c r="E39" s="156">
        <v>836</v>
      </c>
      <c r="F39" s="149">
        <v>252</v>
      </c>
      <c r="G39" s="46">
        <f t="shared" si="4"/>
        <v>1.6901913875598087</v>
      </c>
      <c r="H39" s="157">
        <f>(D39-F39)/F39</f>
        <v>7.9246031746031749</v>
      </c>
      <c r="I39" s="25"/>
      <c r="J39" s="153"/>
      <c r="K39" s="154" t="s">
        <v>74</v>
      </c>
      <c r="L39" s="158"/>
      <c r="M39" s="159">
        <f>'[1]1월'!D38+'[1]2월'!D38+'[1]3월'!D38+'[1]4월'!D38+'[1]5월'!D38+'[1]6월'!D39+'[1]7월'!D39+'[1]8월'!D39+'[1]9월'!D39+'10월'!D39</f>
        <v>8981</v>
      </c>
      <c r="N39" s="160">
        <v>3753</v>
      </c>
      <c r="O39" s="57">
        <f t="shared" si="6"/>
        <v>1.3930189181987742</v>
      </c>
      <c r="P39" s="53"/>
    </row>
    <row r="40" spans="1:16" s="30" customFormat="1" ht="19.5" customHeight="1" thickBot="1">
      <c r="A40" s="117" t="s">
        <v>75</v>
      </c>
      <c r="B40" s="118"/>
      <c r="C40" s="118"/>
      <c r="D40" s="120">
        <f>SUM(D35:D39)</f>
        <v>32204</v>
      </c>
      <c r="E40" s="161">
        <v>27382</v>
      </c>
      <c r="F40" s="123">
        <v>26863</v>
      </c>
      <c r="G40" s="122">
        <f t="shared" si="4"/>
        <v>0.17610108830618654</v>
      </c>
      <c r="H40" s="122">
        <f t="shared" si="5"/>
        <v>0.19882366079737929</v>
      </c>
      <c r="I40" s="49"/>
      <c r="J40" s="162" t="s">
        <v>75</v>
      </c>
      <c r="K40" s="163"/>
      <c r="L40" s="163"/>
      <c r="M40" s="164">
        <f>SUM(M35:M39)</f>
        <v>307231</v>
      </c>
      <c r="N40" s="164">
        <v>326339</v>
      </c>
      <c r="O40" s="122">
        <f t="shared" si="6"/>
        <v>-5.855260940310536E-2</v>
      </c>
      <c r="P40" s="69"/>
    </row>
    <row r="41" spans="1:16" s="25" customFormat="1" ht="19.5" customHeight="1" thickBot="1">
      <c r="A41" s="165"/>
      <c r="B41" s="166"/>
      <c r="C41" s="166"/>
      <c r="D41" s="167"/>
      <c r="E41" s="168"/>
      <c r="F41" s="169"/>
      <c r="G41" s="170"/>
      <c r="H41" s="133"/>
      <c r="J41" s="171"/>
      <c r="K41" s="172"/>
      <c r="L41" s="172"/>
      <c r="M41" s="173"/>
      <c r="N41" s="174"/>
      <c r="O41" s="175"/>
    </row>
    <row r="42" spans="1:16" s="30" customFormat="1" ht="19.5" customHeight="1" thickBot="1">
      <c r="A42" s="176" t="s">
        <v>76</v>
      </c>
      <c r="B42" s="177"/>
      <c r="C42" s="178"/>
      <c r="D42" s="179">
        <f>SUM(D30,D40)</f>
        <v>40477</v>
      </c>
      <c r="E42" s="180">
        <v>34816</v>
      </c>
      <c r="F42" s="180">
        <v>34535</v>
      </c>
      <c r="G42" s="181">
        <f>(D42-E42)/E42</f>
        <v>0.16259765625</v>
      </c>
      <c r="H42" s="181">
        <f>(D42-F42)/F42</f>
        <v>0.17205733314029245</v>
      </c>
      <c r="I42" s="25"/>
      <c r="J42" s="176" t="s">
        <v>77</v>
      </c>
      <c r="K42" s="177"/>
      <c r="L42" s="178"/>
      <c r="M42" s="180">
        <f>M30+M40</f>
        <v>381826</v>
      </c>
      <c r="N42" s="180">
        <v>436515</v>
      </c>
      <c r="O42" s="181">
        <f>(M42-N42)/N42</f>
        <v>-0.12528549992554666</v>
      </c>
    </row>
    <row r="43" spans="1:16" s="25" customFormat="1" ht="19.5" customHeight="1">
      <c r="A43" s="182"/>
      <c r="B43" s="183"/>
      <c r="C43" s="183"/>
      <c r="D43" s="184"/>
      <c r="E43" s="185"/>
      <c r="F43" s="186"/>
      <c r="G43" s="187"/>
      <c r="H43" s="188"/>
      <c r="J43" s="135"/>
      <c r="K43" s="135"/>
      <c r="L43" s="135"/>
      <c r="M43" s="53"/>
      <c r="N43" s="189"/>
      <c r="O43" s="133"/>
    </row>
    <row r="44" spans="1:16" s="25" customFormat="1" ht="19.5" customHeight="1" thickBot="1">
      <c r="A44" s="190" t="s">
        <v>78</v>
      </c>
      <c r="B44" s="191"/>
      <c r="C44" s="191"/>
      <c r="D44" s="127"/>
      <c r="E44" s="192"/>
      <c r="F44" s="193"/>
      <c r="G44" s="194"/>
      <c r="H44" s="195"/>
      <c r="J44" s="97" t="s">
        <v>78</v>
      </c>
      <c r="K44" s="191"/>
      <c r="L44" s="196"/>
      <c r="M44" s="197"/>
      <c r="N44" s="198"/>
      <c r="O44" s="199"/>
    </row>
    <row r="45" spans="1:16" s="30" customFormat="1" ht="19.5" customHeight="1" thickBot="1">
      <c r="A45" s="200" t="s">
        <v>79</v>
      </c>
      <c r="B45" s="201"/>
      <c r="C45" s="202"/>
      <c r="D45" s="203">
        <v>42458</v>
      </c>
      <c r="E45" s="204">
        <v>41726</v>
      </c>
      <c r="F45" s="204">
        <v>31474</v>
      </c>
      <c r="G45" s="205">
        <f>(D45-E45)/E45</f>
        <v>1.754301874131237E-2</v>
      </c>
      <c r="H45" s="206">
        <f>(D45-F45)/F45</f>
        <v>0.34898646501874564</v>
      </c>
      <c r="I45" s="25"/>
      <c r="J45" s="200" t="s">
        <v>80</v>
      </c>
      <c r="K45" s="201"/>
      <c r="L45" s="202"/>
      <c r="M45" s="207">
        <f>'[1]1월'!D44+'[1]2월'!D44+'[1]3월'!D44+'[1]4월'!D44+'[1]5월'!D44+'[1]6월'!D45+'[1]7월'!D45+'[1]8월'!D45+'[1]9월'!D45+'10월'!D45</f>
        <v>413199</v>
      </c>
      <c r="N45" s="208">
        <v>476601</v>
      </c>
      <c r="O45" s="205">
        <f>(M45-N45)/N45</f>
        <v>-0.13302951525489876</v>
      </c>
    </row>
    <row r="46" spans="1:16" s="30" customFormat="1" ht="21.75" customHeight="1">
      <c r="A46" s="209"/>
      <c r="B46" s="209"/>
      <c r="C46" s="209"/>
      <c r="D46" s="209"/>
      <c r="J46" s="210"/>
      <c r="K46" s="211"/>
      <c r="L46" s="211"/>
      <c r="M46" s="211"/>
      <c r="N46" s="211"/>
      <c r="O46" s="211"/>
    </row>
    <row r="47" spans="1:16" s="98" customFormat="1" ht="18" customHeight="1">
      <c r="A47" s="210"/>
      <c r="J47" s="212"/>
      <c r="K47" s="211"/>
      <c r="L47" s="211"/>
      <c r="M47" s="211"/>
      <c r="N47" s="211"/>
      <c r="O47" s="211"/>
    </row>
    <row r="48" spans="1:16" s="98" customFormat="1" ht="18" customHeight="1">
      <c r="A48" s="212"/>
      <c r="G48" s="99"/>
      <c r="J48" s="211"/>
      <c r="K48" s="211"/>
      <c r="L48" s="211"/>
      <c r="M48" s="211"/>
      <c r="N48" s="211"/>
      <c r="O48" s="211"/>
    </row>
    <row r="49" spans="10:15" s="98" customFormat="1" ht="18" customHeight="1">
      <c r="J49" s="213"/>
      <c r="K49" s="211"/>
      <c r="L49" s="213"/>
      <c r="M49" s="213"/>
      <c r="N49" s="213"/>
      <c r="O49" s="213"/>
    </row>
    <row r="50" spans="10:15" s="30" customFormat="1" ht="18" customHeight="1">
      <c r="J50" s="213"/>
      <c r="K50" s="211"/>
      <c r="L50" s="213"/>
      <c r="M50" s="213"/>
      <c r="N50" s="213"/>
      <c r="O50" s="213"/>
    </row>
    <row r="51" spans="10:15" s="30" customFormat="1" ht="15.75" customHeight="1">
      <c r="J51" s="213"/>
      <c r="K51" s="211"/>
      <c r="L51" s="213"/>
      <c r="M51" s="213"/>
      <c r="N51" s="213"/>
      <c r="O51" s="213"/>
    </row>
    <row r="52" spans="10:15" s="30" customFormat="1" ht="15.75" customHeight="1">
      <c r="J52" s="213"/>
      <c r="K52" s="213"/>
      <c r="L52" s="213"/>
      <c r="M52" s="213"/>
      <c r="N52" s="213"/>
      <c r="O52" s="213"/>
    </row>
    <row r="53" spans="10:15" s="30" customFormat="1" ht="15.75" customHeight="1">
      <c r="J53" s="213"/>
      <c r="K53" s="213"/>
      <c r="L53" s="213"/>
      <c r="M53" s="213"/>
      <c r="N53" s="213"/>
      <c r="O53" s="213"/>
    </row>
    <row r="54" spans="10:15" s="30" customFormat="1" ht="15.75" customHeight="1">
      <c r="J54" s="213"/>
      <c r="K54" s="213"/>
      <c r="L54" s="213"/>
      <c r="M54" s="213"/>
      <c r="N54" s="213"/>
      <c r="O54" s="213"/>
    </row>
    <row r="55" spans="10:15" s="30" customFormat="1" ht="15.75" customHeight="1">
      <c r="J55" s="213"/>
      <c r="K55" s="213"/>
      <c r="L55" s="213"/>
      <c r="M55" s="213"/>
      <c r="N55" s="213"/>
      <c r="O55" s="213"/>
    </row>
    <row r="56" spans="10:15" s="30" customFormat="1" ht="15.75" customHeight="1">
      <c r="J56" s="213"/>
      <c r="K56" s="213"/>
      <c r="L56" s="213"/>
      <c r="M56" s="213"/>
      <c r="N56" s="213"/>
      <c r="O56" s="213"/>
    </row>
    <row r="57" spans="10:15" s="30" customFormat="1" ht="15.75" customHeight="1">
      <c r="J57" s="213"/>
      <c r="K57" s="213"/>
      <c r="L57" s="213"/>
      <c r="M57" s="213"/>
      <c r="N57" s="213"/>
      <c r="O57" s="213"/>
    </row>
    <row r="58" spans="10:15" s="30" customFormat="1" ht="15.75" customHeight="1">
      <c r="J58" s="213"/>
      <c r="K58" s="213"/>
      <c r="L58" s="213"/>
      <c r="M58" s="213"/>
      <c r="N58" s="213"/>
      <c r="O58" s="213"/>
    </row>
    <row r="59" spans="10:15" s="30" customFormat="1" ht="15.75" customHeight="1">
      <c r="J59" s="213"/>
      <c r="K59" s="213"/>
      <c r="L59" s="213"/>
      <c r="M59" s="213"/>
      <c r="N59" s="213"/>
      <c r="O59" s="213"/>
    </row>
    <row r="60" spans="10:15" s="30" customFormat="1" ht="15.75" customHeight="1">
      <c r="J60" s="213"/>
      <c r="K60" s="213"/>
      <c r="L60" s="213"/>
      <c r="M60" s="213"/>
      <c r="N60" s="213"/>
      <c r="O60" s="213"/>
    </row>
    <row r="61" spans="10:15" s="30" customFormat="1" ht="15.75" customHeight="1">
      <c r="J61" s="213"/>
      <c r="K61" s="213"/>
      <c r="L61" s="213"/>
      <c r="M61" s="213"/>
      <c r="N61" s="213"/>
      <c r="O61" s="213"/>
    </row>
    <row r="62" spans="10:15" s="30" customFormat="1" ht="15.75" customHeight="1">
      <c r="J62" s="213"/>
      <c r="K62" s="213"/>
      <c r="L62" s="213"/>
      <c r="M62" s="213"/>
      <c r="N62" s="213"/>
      <c r="O62" s="213"/>
    </row>
    <row r="63" spans="10:15" s="30" customFormat="1" ht="15.75" customHeight="1">
      <c r="J63" s="213"/>
      <c r="K63" s="213"/>
      <c r="L63" s="213"/>
      <c r="M63" s="213"/>
      <c r="N63" s="213"/>
      <c r="O63" s="213"/>
    </row>
    <row r="64" spans="10:15" s="30" customFormat="1" ht="15.75" customHeight="1">
      <c r="J64" s="213"/>
      <c r="K64" s="213"/>
      <c r="L64" s="213"/>
      <c r="M64" s="213"/>
      <c r="N64" s="213"/>
      <c r="O64" s="213"/>
    </row>
    <row r="65" spans="10:15" s="30" customFormat="1" ht="15.75" customHeight="1">
      <c r="J65" s="213"/>
      <c r="K65" s="213"/>
      <c r="L65" s="213"/>
      <c r="M65" s="213"/>
      <c r="N65" s="213"/>
      <c r="O65" s="213"/>
    </row>
    <row r="66" spans="10:15" s="30" customFormat="1" ht="15.75" customHeight="1">
      <c r="J66" s="213"/>
      <c r="K66" s="213"/>
      <c r="L66" s="213"/>
      <c r="M66" s="213"/>
      <c r="N66" s="213"/>
      <c r="O66" s="213"/>
    </row>
    <row r="67" spans="10:15" s="30" customFormat="1" ht="15.75" customHeight="1">
      <c r="J67" s="213"/>
      <c r="K67" s="213"/>
      <c r="L67" s="213"/>
      <c r="M67" s="213"/>
      <c r="N67" s="213"/>
      <c r="O67" s="213"/>
    </row>
    <row r="68" spans="10:15" s="30" customFormat="1" ht="15.75" customHeight="1">
      <c r="J68" s="213"/>
      <c r="K68" s="213"/>
      <c r="L68" s="213"/>
      <c r="M68" s="213"/>
      <c r="N68" s="213"/>
      <c r="O68" s="213"/>
    </row>
    <row r="69" spans="10:15" s="30" customFormat="1" ht="15.75" customHeight="1">
      <c r="J69" s="213"/>
      <c r="K69" s="213"/>
      <c r="L69" s="213"/>
      <c r="M69" s="213"/>
      <c r="N69" s="213"/>
      <c r="O69" s="213"/>
    </row>
    <row r="70" spans="10:15" s="30" customFormat="1" ht="15.75" customHeight="1">
      <c r="J70" s="213"/>
      <c r="K70" s="213"/>
      <c r="L70" s="213"/>
      <c r="M70" s="213"/>
      <c r="N70" s="213"/>
      <c r="O70" s="213"/>
    </row>
    <row r="71" spans="10:15" s="30" customFormat="1" ht="15.75" customHeight="1">
      <c r="J71" s="213"/>
      <c r="K71" s="213"/>
      <c r="L71" s="213"/>
      <c r="M71" s="213"/>
      <c r="N71" s="213"/>
      <c r="O71" s="213"/>
    </row>
    <row r="72" spans="10:15" s="30" customFormat="1" ht="15.75" customHeight="1">
      <c r="J72" s="213"/>
      <c r="K72" s="213"/>
      <c r="L72" s="213"/>
      <c r="M72" s="213"/>
      <c r="N72" s="213"/>
      <c r="O72" s="213"/>
    </row>
    <row r="73" spans="10:15" s="30" customFormat="1" ht="15.75" customHeight="1">
      <c r="J73" s="213"/>
      <c r="K73" s="213"/>
      <c r="L73" s="213"/>
      <c r="M73" s="213"/>
      <c r="N73" s="213"/>
      <c r="O73" s="213"/>
    </row>
    <row r="74" spans="10:15" s="30" customFormat="1" ht="15.75" customHeight="1">
      <c r="J74" s="213"/>
      <c r="K74" s="213"/>
      <c r="L74" s="213"/>
      <c r="M74" s="213"/>
      <c r="N74" s="213"/>
      <c r="O74" s="213"/>
    </row>
    <row r="75" spans="10:15" s="30" customFormat="1" ht="15.75" customHeight="1">
      <c r="J75" s="213"/>
      <c r="K75" s="213"/>
      <c r="L75" s="213"/>
      <c r="M75" s="213"/>
      <c r="N75" s="213"/>
      <c r="O75" s="213"/>
    </row>
    <row r="76" spans="10:15" s="30" customFormat="1" ht="15.75" customHeight="1">
      <c r="J76" s="213"/>
      <c r="K76" s="213"/>
      <c r="L76" s="213"/>
      <c r="M76" s="213"/>
      <c r="N76" s="213"/>
      <c r="O76" s="213"/>
    </row>
    <row r="77" spans="10:15" s="30" customFormat="1" ht="15.75" customHeight="1">
      <c r="J77" s="213"/>
      <c r="K77" s="213"/>
      <c r="L77" s="213"/>
      <c r="M77" s="213"/>
      <c r="N77" s="213"/>
      <c r="O77" s="213"/>
    </row>
    <row r="78" spans="10:15" s="30" customFormat="1" ht="15.75" customHeight="1">
      <c r="J78" s="213"/>
      <c r="K78" s="213"/>
      <c r="L78" s="213"/>
      <c r="M78" s="213"/>
      <c r="N78" s="213"/>
      <c r="O78" s="213"/>
    </row>
    <row r="79" spans="10:15" s="30" customFormat="1" ht="15.75" customHeight="1">
      <c r="J79" s="213"/>
      <c r="K79" s="213"/>
      <c r="L79" s="213"/>
      <c r="M79" s="213"/>
      <c r="N79" s="213"/>
      <c r="O79" s="213"/>
    </row>
    <row r="80" spans="10:15" s="30" customFormat="1" ht="15.75" customHeight="1">
      <c r="J80" s="213"/>
      <c r="K80" s="213"/>
      <c r="L80" s="213"/>
      <c r="M80" s="213"/>
      <c r="N80" s="213"/>
      <c r="O80" s="213"/>
    </row>
    <row r="81" spans="10:15" s="30" customFormat="1" ht="15.75" customHeight="1">
      <c r="J81" s="213"/>
      <c r="K81" s="213"/>
      <c r="L81" s="213"/>
      <c r="M81" s="213"/>
      <c r="N81" s="213"/>
      <c r="O81" s="213"/>
    </row>
    <row r="82" spans="10:15" s="30" customFormat="1" ht="15.75" customHeight="1">
      <c r="J82" s="213"/>
      <c r="K82" s="213"/>
      <c r="L82" s="213"/>
      <c r="M82" s="213"/>
      <c r="N82" s="213"/>
      <c r="O82" s="213"/>
    </row>
    <row r="83" spans="10:15" ht="15.75" customHeight="1">
      <c r="J83" s="213"/>
      <c r="K83" s="213"/>
      <c r="L83" s="213"/>
      <c r="M83" s="213"/>
      <c r="N83" s="213"/>
      <c r="O83" s="213"/>
    </row>
  </sheetData>
  <mergeCells count="58">
    <mergeCell ref="A42:C42"/>
    <mergeCell ref="J42:L42"/>
    <mergeCell ref="A45:C45"/>
    <mergeCell ref="J45:L45"/>
    <mergeCell ref="A46:D46"/>
    <mergeCell ref="B39:C39"/>
    <mergeCell ref="K39:L39"/>
    <mergeCell ref="A40:C40"/>
    <mergeCell ref="J40:L40"/>
    <mergeCell ref="B37:C37"/>
    <mergeCell ref="K37:L37"/>
    <mergeCell ref="B38:C38"/>
    <mergeCell ref="K38:L38"/>
    <mergeCell ref="J32:M32"/>
    <mergeCell ref="A35:A39"/>
    <mergeCell ref="B35:C35"/>
    <mergeCell ref="J35:J39"/>
    <mergeCell ref="K35:L35"/>
    <mergeCell ref="B36:C36"/>
    <mergeCell ref="K36:L36"/>
    <mergeCell ref="A29:C29"/>
    <mergeCell ref="J29:L29"/>
    <mergeCell ref="A30:C30"/>
    <mergeCell ref="J30:L30"/>
    <mergeCell ref="A31:D31"/>
    <mergeCell ref="F31:I31"/>
    <mergeCell ref="J31:N31"/>
    <mergeCell ref="B25:C25"/>
    <mergeCell ref="K25:L25"/>
    <mergeCell ref="A26:C26"/>
    <mergeCell ref="J26:L26"/>
    <mergeCell ref="A27:A28"/>
    <mergeCell ref="B27:C27"/>
    <mergeCell ref="J27:J28"/>
    <mergeCell ref="K27:L27"/>
    <mergeCell ref="B28:C28"/>
    <mergeCell ref="K28:L28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2018-11-01T02:19:47Z</dcterms:created>
  <dcterms:modified xsi:type="dcterms:W3CDTF">2018-11-01T02:20:16Z</dcterms:modified>
</cp:coreProperties>
</file>