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omin.Cha\Desktop\판매실적 보도자료\"/>
    </mc:Choice>
  </mc:AlternateContent>
  <bookViews>
    <workbookView xWindow="0" yWindow="0" windowWidth="28800" windowHeight="12255"/>
  </bookViews>
  <sheets>
    <sheet name="8월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1" l="1"/>
  <c r="O37" i="1"/>
  <c r="M42" i="1" l="1"/>
  <c r="M41" i="1"/>
  <c r="M40" i="1"/>
  <c r="M37" i="1"/>
  <c r="O13" i="1"/>
  <c r="O14" i="1"/>
  <c r="O15" i="1"/>
  <c r="N42" i="1" l="1"/>
  <c r="D42" i="1"/>
  <c r="N41" i="1"/>
  <c r="O41" i="1"/>
  <c r="F41" i="1"/>
  <c r="H41" i="1" s="1"/>
  <c r="E41" i="1"/>
  <c r="G41" i="1" s="1"/>
  <c r="N40" i="1"/>
  <c r="F40" i="1"/>
  <c r="H40" i="1" s="1"/>
  <c r="E40" i="1"/>
  <c r="G40" i="1" s="1"/>
  <c r="N39" i="1"/>
  <c r="O39" i="1" s="1"/>
  <c r="F39" i="1"/>
  <c r="H39" i="1" s="1"/>
  <c r="E39" i="1"/>
  <c r="N38" i="1"/>
  <c r="O38" i="1" s="1"/>
  <c r="F38" i="1"/>
  <c r="H38" i="1" s="1"/>
  <c r="E38" i="1"/>
  <c r="N37" i="1"/>
  <c r="F37" i="1"/>
  <c r="E37" i="1"/>
  <c r="N32" i="1"/>
  <c r="N44" i="1" s="1"/>
  <c r="F32" i="1"/>
  <c r="E32" i="1"/>
  <c r="N31" i="1"/>
  <c r="F31" i="1"/>
  <c r="E31" i="1"/>
  <c r="D31" i="1"/>
  <c r="M31" i="1" s="1"/>
  <c r="O31" i="1" s="1"/>
  <c r="N30" i="1"/>
  <c r="M30" i="1"/>
  <c r="F30" i="1"/>
  <c r="H30" i="1" s="1"/>
  <c r="E30" i="1"/>
  <c r="G30" i="1" s="1"/>
  <c r="N29" i="1"/>
  <c r="M29" i="1"/>
  <c r="O29" i="1" s="1"/>
  <c r="F29" i="1"/>
  <c r="H29" i="1" s="1"/>
  <c r="E29" i="1"/>
  <c r="G29" i="1" s="1"/>
  <c r="M28" i="1"/>
  <c r="E28" i="1"/>
  <c r="G28" i="1" s="1"/>
  <c r="N27" i="1"/>
  <c r="F27" i="1"/>
  <c r="E27" i="1"/>
  <c r="D27" i="1"/>
  <c r="M26" i="1"/>
  <c r="E26" i="1"/>
  <c r="G26" i="1" s="1"/>
  <c r="N25" i="1"/>
  <c r="M25" i="1"/>
  <c r="F25" i="1"/>
  <c r="H25" i="1" s="1"/>
  <c r="E25" i="1"/>
  <c r="G25" i="1" s="1"/>
  <c r="M24" i="1"/>
  <c r="E24" i="1"/>
  <c r="G24" i="1" s="1"/>
  <c r="N23" i="1"/>
  <c r="M23" i="1"/>
  <c r="F23" i="1"/>
  <c r="H23" i="1" s="1"/>
  <c r="E23" i="1"/>
  <c r="G23" i="1" s="1"/>
  <c r="N22" i="1"/>
  <c r="F22" i="1"/>
  <c r="H22" i="1" s="1"/>
  <c r="E22" i="1"/>
  <c r="G22" i="1" s="1"/>
  <c r="N21" i="1"/>
  <c r="F21" i="1"/>
  <c r="H21" i="1" s="1"/>
  <c r="E21" i="1"/>
  <c r="G21" i="1" s="1"/>
  <c r="N20" i="1"/>
  <c r="F20" i="1"/>
  <c r="E20" i="1"/>
  <c r="N19" i="1"/>
  <c r="F19" i="1"/>
  <c r="E19" i="1"/>
  <c r="D19" i="1"/>
  <c r="N18" i="1"/>
  <c r="M18" i="1"/>
  <c r="F18" i="1"/>
  <c r="H18" i="1" s="1"/>
  <c r="E18" i="1"/>
  <c r="G18" i="1" s="1"/>
  <c r="N17" i="1"/>
  <c r="M17" i="1"/>
  <c r="F17" i="1"/>
  <c r="H17" i="1" s="1"/>
  <c r="E17" i="1"/>
  <c r="G17" i="1" s="1"/>
  <c r="N16" i="1"/>
  <c r="F16" i="1"/>
  <c r="E16" i="1"/>
  <c r="D16" i="1"/>
  <c r="M16" i="1" s="1"/>
  <c r="N15" i="1"/>
  <c r="F15" i="1"/>
  <c r="E15" i="1"/>
  <c r="N14" i="1"/>
  <c r="F14" i="1"/>
  <c r="E14" i="1"/>
  <c r="D14" i="1"/>
  <c r="M14" i="1" s="1"/>
  <c r="N13" i="1"/>
  <c r="M13" i="1"/>
  <c r="F13" i="1"/>
  <c r="H13" i="1" s="1"/>
  <c r="E13" i="1"/>
  <c r="G13" i="1" s="1"/>
  <c r="N12" i="1"/>
  <c r="F12" i="1"/>
  <c r="E12" i="1"/>
  <c r="D12" i="1"/>
  <c r="N11" i="1"/>
  <c r="M11" i="1"/>
  <c r="O11" i="1" s="1"/>
  <c r="F11" i="1"/>
  <c r="H11" i="1" s="1"/>
  <c r="E11" i="1"/>
  <c r="G11" i="1" s="1"/>
  <c r="N10" i="1"/>
  <c r="F10" i="1"/>
  <c r="E10" i="1"/>
  <c r="D10" i="1"/>
  <c r="N9" i="1"/>
  <c r="M9" i="1"/>
  <c r="O9" i="1" s="1"/>
  <c r="H9" i="1"/>
  <c r="F9" i="1"/>
  <c r="E9" i="1"/>
  <c r="G9" i="1" s="1"/>
  <c r="N8" i="1"/>
  <c r="F8" i="1"/>
  <c r="E8" i="1"/>
  <c r="D8" i="1"/>
  <c r="M8" i="1" s="1"/>
  <c r="N7" i="1"/>
  <c r="M7" i="1"/>
  <c r="O7" i="1" s="1"/>
  <c r="F7" i="1"/>
  <c r="H7" i="1" s="1"/>
  <c r="E7" i="1"/>
  <c r="G7" i="1" s="1"/>
  <c r="N6" i="1"/>
  <c r="F6" i="1"/>
  <c r="E6" i="1"/>
  <c r="D6" i="1"/>
  <c r="M6" i="1" s="1"/>
  <c r="N5" i="1"/>
  <c r="M5" i="1"/>
  <c r="F5" i="1"/>
  <c r="H5" i="1" s="1"/>
  <c r="E5" i="1"/>
  <c r="G5" i="1" s="1"/>
  <c r="H19" i="1" l="1"/>
  <c r="O16" i="1"/>
  <c r="O8" i="1"/>
  <c r="G6" i="1"/>
  <c r="H12" i="1"/>
  <c r="O30" i="1"/>
  <c r="M12" i="1"/>
  <c r="O12" i="1" s="1"/>
  <c r="O18" i="1"/>
  <c r="O40" i="1"/>
  <c r="H8" i="1"/>
  <c r="G8" i="1"/>
  <c r="H10" i="1"/>
  <c r="G19" i="1"/>
  <c r="O23" i="1"/>
  <c r="O25" i="1"/>
  <c r="E42" i="1"/>
  <c r="G42" i="1" s="1"/>
  <c r="E44" i="1"/>
  <c r="F42" i="1"/>
  <c r="H42" i="1" s="1"/>
  <c r="O5" i="1"/>
  <c r="G12" i="1"/>
  <c r="O6" i="1"/>
  <c r="M27" i="1"/>
  <c r="O27" i="1" s="1"/>
  <c r="H31" i="1"/>
  <c r="G14" i="1"/>
  <c r="O17" i="1"/>
  <c r="H27" i="1"/>
  <c r="H14" i="1"/>
  <c r="M19" i="1"/>
  <c r="O19" i="1" s="1"/>
  <c r="G38" i="1"/>
  <c r="G10" i="1"/>
  <c r="M10" i="1"/>
  <c r="O10" i="1" s="1"/>
  <c r="D20" i="1"/>
  <c r="H6" i="1"/>
  <c r="G27" i="1"/>
  <c r="G37" i="1"/>
  <c r="G31" i="1"/>
  <c r="H37" i="1"/>
  <c r="F44" i="1" l="1"/>
  <c r="H20" i="1"/>
  <c r="G20" i="1"/>
  <c r="D32" i="1"/>
  <c r="M20" i="1"/>
  <c r="O20" i="1" s="1"/>
  <c r="M32" i="1" l="1"/>
  <c r="H32" i="1"/>
  <c r="G32" i="1"/>
  <c r="D44" i="1"/>
  <c r="G44" i="1" l="1"/>
  <c r="H44" i="1"/>
  <c r="M44" i="1"/>
  <c r="O44" i="1" s="1"/>
  <c r="O32" i="1"/>
</calcChain>
</file>

<file path=xl/sharedStrings.xml><?xml version="1.0" encoding="utf-8"?>
<sst xmlns="http://schemas.openxmlformats.org/spreadsheetml/2006/main" count="114" uniqueCount="65">
  <si>
    <t>한국지엠 2020년 8월 판매실적</t>
    <phoneticPr fontId="3" type="noConversion"/>
  </si>
  <si>
    <t>한국지엠 2020년 1-8월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</si>
  <si>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</si>
  <si>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</si>
  <si>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</si>
  <si>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'20. 8.</t>
    <phoneticPr fontId="7" type="noConversion"/>
  </si>
  <si>
    <t>'20. 7.</t>
    <phoneticPr fontId="3" type="noConversion"/>
  </si>
  <si>
    <t>'19. 8.</t>
    <phoneticPr fontId="7" type="noConversion"/>
  </si>
  <si>
    <t>전월대비증감</t>
    <phoneticPr fontId="3" type="noConversion"/>
  </si>
  <si>
    <t>전년동월대비</t>
    <phoneticPr fontId="3" type="noConversion"/>
  </si>
  <si>
    <t>'20. 1-8</t>
    <phoneticPr fontId="3" type="noConversion"/>
  </si>
  <si>
    <t>'19. 1-8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</si>
  <si>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</si>
  <si>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</si>
  <si>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</si>
  <si>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</si>
  <si>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</si>
  <si>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</si>
  <si>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</si>
  <si>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</si>
  <si>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</si>
  <si>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</si>
  <si>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</si>
  <si>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</si>
  <si>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</si>
  <si>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</si>
  <si>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</si>
  <si>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</si>
  <si>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</si>
  <si>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</si>
  <si>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</si>
  <si>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-</t>
    <phoneticPr fontId="3" type="noConversion"/>
  </si>
  <si>
    <t>전기차</t>
    <phoneticPr fontId="3" type="noConversion"/>
  </si>
  <si>
    <t>볼트(Volt)</t>
    <phoneticPr fontId="3" type="noConversion"/>
  </si>
  <si>
    <t>볼트EV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</si>
  <si>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</si>
  <si>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</si>
  <si>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</si>
  <si>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</si>
  <si>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</si>
  <si>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3" type="noConversion"/>
  </si>
  <si>
    <t>이쿼녹스</t>
    <phoneticPr fontId="3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</si>
  <si>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</si>
  <si>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</si>
  <si>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</si>
  <si>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</si>
  <si>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</si>
  <si>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</si>
  <si>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</si>
  <si>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</si>
  <si>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</si>
  <si>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</si>
  <si>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</si>
  <si>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</si>
  <si>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</si>
  <si>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</si>
  <si>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</si>
  <si>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</si>
  <si>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</si>
  <si>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</si>
  <si>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</si>
  <si>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</si>
  <si>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</si>
  <si>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</si>
  <si>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`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</si>
</sst>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4" xfId="1" quotePrefix="1" applyFont="1" applyBorder="1" applyAlignment="1">
      <alignment horizontal="right" vertical="center"/>
    </xf>
    <xf numFmtId="41" fontId="2" fillId="0" borderId="5" xfId="1" quotePrefix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1" fontId="2" fillId="0" borderId="17" xfId="1" quotePrefix="1" applyFont="1" applyBorder="1" applyAlignment="1">
      <alignment horizontal="right" vertical="center"/>
    </xf>
    <xf numFmtId="41" fontId="8" fillId="0" borderId="18" xfId="1" quotePrefix="1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6" fillId="0" borderId="22" xfId="1" quotePrefix="1" applyFont="1" applyBorder="1" applyAlignment="1">
      <alignment horizontal="right" vertical="center"/>
    </xf>
    <xf numFmtId="41" fontId="6" fillId="0" borderId="23" xfId="1" quotePrefix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41" fontId="6" fillId="0" borderId="17" xfId="1" quotePrefix="1" applyFont="1" applyBorder="1" applyAlignment="1">
      <alignment horizontal="right" vertical="center"/>
    </xf>
    <xf numFmtId="41" fontId="9" fillId="0" borderId="26" xfId="1" quotePrefix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22" xfId="1" applyFont="1" applyBorder="1" applyAlignment="1">
      <alignment vertical="center"/>
    </xf>
    <xf numFmtId="41" fontId="2" fillId="0" borderId="23" xfId="1" quotePrefix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8" fillId="0" borderId="29" xfId="1" quotePrefix="1" applyFont="1" applyBorder="1" applyAlignment="1">
      <alignment vertical="center"/>
    </xf>
    <xf numFmtId="41" fontId="6" fillId="0" borderId="22" xfId="1" applyFont="1" applyBorder="1" applyAlignment="1">
      <alignment vertical="center"/>
    </xf>
    <xf numFmtId="41" fontId="9" fillId="0" borderId="29" xfId="1" quotePrefix="1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1" fontId="2" fillId="0" borderId="22" xfId="1" quotePrefix="1" applyFont="1" applyBorder="1" applyAlignment="1">
      <alignment horizontal="right" vertical="center"/>
    </xf>
    <xf numFmtId="176" fontId="2" fillId="0" borderId="24" xfId="0" quotePrefix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quotePrefix="1" applyNumberFormat="1" applyFont="1" applyBorder="1" applyAlignment="1">
      <alignment horizontal="right" vertical="center"/>
    </xf>
    <xf numFmtId="41" fontId="9" fillId="0" borderId="29" xfId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2" fillId="0" borderId="29" xfId="1" quotePrefix="1" applyFont="1" applyBorder="1" applyAlignment="1">
      <alignment horizontal="right" vertical="center"/>
    </xf>
    <xf numFmtId="41" fontId="6" fillId="0" borderId="29" xfId="1" quotePrefix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41" fontId="2" fillId="0" borderId="28" xfId="2" applyFont="1" applyBorder="1" applyAlignment="1">
      <alignment vertical="center"/>
    </xf>
    <xf numFmtId="41" fontId="8" fillId="0" borderId="25" xfId="1" applyFont="1" applyBorder="1" applyAlignment="1">
      <alignment vertical="center"/>
    </xf>
    <xf numFmtId="176" fontId="6" fillId="0" borderId="19" xfId="0" quotePrefix="1" applyNumberFormat="1" applyFont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1" fontId="2" fillId="0" borderId="22" xfId="1" applyFont="1" applyBorder="1" applyAlignment="1">
      <alignment horizontal="right" vertical="center"/>
    </xf>
    <xf numFmtId="41" fontId="2" fillId="0" borderId="34" xfId="1" quotePrefix="1" applyFont="1" applyBorder="1" applyAlignment="1">
      <alignment horizontal="right" vertical="center"/>
    </xf>
    <xf numFmtId="41" fontId="6" fillId="4" borderId="22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25" xfId="0" applyNumberFormat="1" applyFont="1" applyFill="1" applyBorder="1" applyAlignment="1">
      <alignment horizontal="right" vertical="center"/>
    </xf>
    <xf numFmtId="41" fontId="9" fillId="5" borderId="26" xfId="1" applyFont="1" applyFill="1" applyBorder="1" applyAlignment="1">
      <alignment vertical="center"/>
    </xf>
    <xf numFmtId="176" fontId="6" fillId="5" borderId="27" xfId="0" quotePrefix="1" applyNumberFormat="1" applyFont="1" applyFill="1" applyBorder="1" applyAlignment="1">
      <alignment horizontal="right" vertical="center"/>
    </xf>
    <xf numFmtId="41" fontId="8" fillId="0" borderId="26" xfId="1" quotePrefix="1" applyFont="1" applyBorder="1" applyAlignment="1">
      <alignment vertical="center"/>
    </xf>
    <xf numFmtId="176" fontId="2" fillId="0" borderId="27" xfId="0" quotePrefix="1" applyNumberFormat="1" applyFont="1" applyBorder="1" applyAlignment="1">
      <alignment horizontal="right" vertical="center"/>
    </xf>
    <xf numFmtId="41" fontId="2" fillId="0" borderId="23" xfId="1" applyFont="1" applyBorder="1" applyAlignment="1">
      <alignment vertical="center"/>
    </xf>
    <xf numFmtId="41" fontId="6" fillId="4" borderId="23" xfId="1" applyFont="1" applyFill="1" applyBorder="1" applyAlignment="1">
      <alignment vertical="center"/>
    </xf>
    <xf numFmtId="176" fontId="6" fillId="4" borderId="42" xfId="0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41" fontId="9" fillId="5" borderId="44" xfId="1" applyFont="1" applyFill="1" applyBorder="1" applyAlignment="1">
      <alignment vertical="center"/>
    </xf>
    <xf numFmtId="176" fontId="6" fillId="5" borderId="45" xfId="0" quotePrefix="1" applyNumberFormat="1" applyFont="1" applyFill="1" applyBorder="1" applyAlignment="1">
      <alignment horizontal="right" vertical="center"/>
    </xf>
    <xf numFmtId="41" fontId="6" fillId="6" borderId="11" xfId="1" applyFont="1" applyFill="1" applyBorder="1" applyAlignment="1">
      <alignment vertical="center"/>
    </xf>
    <xf numFmtId="176" fontId="6" fillId="6" borderId="10" xfId="0" applyNumberFormat="1" applyFont="1" applyFill="1" applyBorder="1" applyAlignment="1">
      <alignment horizontal="right" vertical="center"/>
    </xf>
    <xf numFmtId="41" fontId="9" fillId="7" borderId="11" xfId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horizontal="right" vertical="center"/>
    </xf>
    <xf numFmtId="41" fontId="6" fillId="0" borderId="0" xfId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10" fillId="0" borderId="3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2" fillId="0" borderId="14" xfId="1" applyNumberFormat="1" applyFont="1" applyBorder="1" applyAlignment="1">
      <alignment vertical="center"/>
    </xf>
    <xf numFmtId="41" fontId="2" fillId="0" borderId="14" xfId="1" applyFont="1" applyBorder="1" applyAlignment="1">
      <alignment vertical="center"/>
    </xf>
    <xf numFmtId="41" fontId="8" fillId="0" borderId="14" xfId="1" quotePrefix="1" applyFont="1" applyBorder="1" applyAlignment="1">
      <alignment vertical="center"/>
    </xf>
    <xf numFmtId="41" fontId="8" fillId="0" borderId="48" xfId="1" quotePrefix="1" applyFont="1" applyBorder="1" applyAlignment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22" xfId="1" applyNumberFormat="1" applyFont="1" applyBorder="1" applyAlignment="1">
      <alignment vertical="center"/>
    </xf>
    <xf numFmtId="41" fontId="8" fillId="0" borderId="22" xfId="1" quotePrefix="1" applyFont="1" applyBorder="1" applyAlignment="1">
      <alignment vertical="center"/>
    </xf>
    <xf numFmtId="41" fontId="8" fillId="0" borderId="27" xfId="1" quotePrefix="1" applyFont="1" applyBorder="1" applyAlignment="1">
      <alignment vertical="center"/>
    </xf>
    <xf numFmtId="41" fontId="2" fillId="0" borderId="34" xfId="1" applyFont="1" applyBorder="1" applyAlignment="1">
      <alignment vertical="center"/>
    </xf>
    <xf numFmtId="41" fontId="2" fillId="0" borderId="26" xfId="1" applyFont="1" applyBorder="1" applyAlignment="1">
      <alignment vertical="center"/>
    </xf>
    <xf numFmtId="41" fontId="8" fillId="0" borderId="27" xfId="1" quotePrefix="1" applyFont="1" applyBorder="1" applyAlignment="1">
      <alignment horizontal="right" vertical="center"/>
    </xf>
    <xf numFmtId="41" fontId="2" fillId="0" borderId="53" xfId="1" applyFont="1" applyBorder="1" applyAlignment="1">
      <alignment vertical="center"/>
    </xf>
    <xf numFmtId="176" fontId="2" fillId="0" borderId="43" xfId="0" quotePrefix="1" applyNumberFormat="1" applyFont="1" applyBorder="1" applyAlignment="1">
      <alignment horizontal="right" vertical="center"/>
    </xf>
    <xf numFmtId="41" fontId="8" fillId="0" borderId="53" xfId="1" quotePrefix="1" applyFont="1" applyBorder="1" applyAlignment="1">
      <alignment vertical="center"/>
    </xf>
    <xf numFmtId="41" fontId="8" fillId="0" borderId="45" xfId="1" quotePrefix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176" fontId="6" fillId="0" borderId="1" xfId="0" quotePrefix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9" xfId="1" quotePrefix="1" applyFont="1" applyBorder="1" applyAlignment="1">
      <alignment vertical="center"/>
    </xf>
    <xf numFmtId="41" fontId="8" fillId="0" borderId="9" xfId="1" quotePrefix="1" applyFon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41" fontId="6" fillId="8" borderId="11" xfId="1" quotePrefix="1" applyFont="1" applyFill="1" applyBorder="1" applyAlignment="1">
      <alignment vertical="center"/>
    </xf>
    <xf numFmtId="176" fontId="6" fillId="8" borderId="10" xfId="0" applyNumberFormat="1" applyFont="1" applyFill="1" applyBorder="1" applyAlignment="1">
      <alignment horizontal="right" vertical="center"/>
    </xf>
    <xf numFmtId="41" fontId="9" fillId="9" borderId="11" xfId="1" quotePrefix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4">
    <cellStyle name="쉼표 [0] 2" xfId="1"/>
    <cellStyle name="쉼표 [0] 2 2 2 3" xfId="2"/>
    <cellStyle name="쉼표 [0] 2 2 2 4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4032;&#47588;&#49892;&#51201;\2020\&#50900;&#48324;%20&#53580;&#51060;&#48660;\&#50672;&#44036;%20&#51333;&#54633;&#48376;_%202020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D5">
            <v>2223</v>
          </cell>
          <cell r="M5">
            <v>16099</v>
          </cell>
        </row>
        <row r="6">
          <cell r="D6">
            <v>2223</v>
          </cell>
          <cell r="M6">
            <v>16099</v>
          </cell>
        </row>
        <row r="7">
          <cell r="M7">
            <v>0</v>
          </cell>
        </row>
        <row r="8">
          <cell r="D8">
            <v>0</v>
          </cell>
          <cell r="M8">
            <v>0</v>
          </cell>
        </row>
        <row r="9">
          <cell r="M9">
            <v>0</v>
          </cell>
        </row>
        <row r="10">
          <cell r="D10">
            <v>0</v>
          </cell>
          <cell r="M10">
            <v>0</v>
          </cell>
        </row>
        <row r="11">
          <cell r="D11">
            <v>450</v>
          </cell>
          <cell r="M11">
            <v>4200</v>
          </cell>
        </row>
        <row r="12">
          <cell r="D12">
            <v>450</v>
          </cell>
          <cell r="M12">
            <v>4200</v>
          </cell>
        </row>
        <row r="13">
          <cell r="M13">
            <v>1</v>
          </cell>
        </row>
        <row r="14">
          <cell r="D14">
            <v>0</v>
          </cell>
          <cell r="M14">
            <v>1</v>
          </cell>
        </row>
        <row r="15">
          <cell r="D15">
            <v>0</v>
          </cell>
        </row>
        <row r="16">
          <cell r="D16">
            <v>0</v>
          </cell>
          <cell r="M16">
            <v>68</v>
          </cell>
        </row>
        <row r="17">
          <cell r="M17" t="e">
            <v>#VALUE!</v>
          </cell>
        </row>
        <row r="18">
          <cell r="D18">
            <v>72</v>
          </cell>
          <cell r="M18">
            <v>1357</v>
          </cell>
        </row>
        <row r="19">
          <cell r="D19">
            <v>72</v>
          </cell>
          <cell r="M19">
            <v>1357</v>
          </cell>
        </row>
        <row r="20">
          <cell r="D20">
            <v>2745</v>
          </cell>
          <cell r="M20">
            <v>21725</v>
          </cell>
        </row>
        <row r="23">
          <cell r="D23">
            <v>428</v>
          </cell>
          <cell r="M23">
            <v>4206</v>
          </cell>
        </row>
        <row r="24">
          <cell r="D24">
            <v>2494</v>
          </cell>
          <cell r="M24">
            <v>12039</v>
          </cell>
        </row>
        <row r="25">
          <cell r="D25">
            <v>92</v>
          </cell>
          <cell r="M25">
            <v>830</v>
          </cell>
        </row>
        <row r="26">
          <cell r="D26">
            <v>329</v>
          </cell>
          <cell r="M26">
            <v>2567</v>
          </cell>
        </row>
        <row r="27">
          <cell r="D27">
            <v>3343</v>
          </cell>
        </row>
        <row r="28">
          <cell r="D28">
            <v>369</v>
          </cell>
          <cell r="M28">
            <v>3176</v>
          </cell>
        </row>
        <row r="29">
          <cell r="D29">
            <v>244</v>
          </cell>
          <cell r="M29">
            <v>1724</v>
          </cell>
        </row>
        <row r="30">
          <cell r="D30">
            <v>287</v>
          </cell>
          <cell r="M30">
            <v>1811</v>
          </cell>
        </row>
        <row r="31">
          <cell r="D31">
            <v>900</v>
          </cell>
          <cell r="M31">
            <v>6711</v>
          </cell>
        </row>
        <row r="32">
          <cell r="D32">
            <v>6988</v>
          </cell>
          <cell r="M32">
            <v>48080</v>
          </cell>
        </row>
        <row r="36">
          <cell r="D36">
            <v>5123</v>
          </cell>
          <cell r="M36">
            <v>32772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22254</v>
          </cell>
          <cell r="M39">
            <v>115679</v>
          </cell>
        </row>
        <row r="40">
          <cell r="D40">
            <v>267</v>
          </cell>
          <cell r="M40">
            <v>4139</v>
          </cell>
        </row>
        <row r="41">
          <cell r="M41">
            <v>152590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D5">
            <v>3618</v>
          </cell>
          <cell r="M5">
            <v>22698</v>
          </cell>
        </row>
        <row r="6">
          <cell r="D6">
            <v>3618</v>
          </cell>
          <cell r="M6">
            <v>22698</v>
          </cell>
        </row>
        <row r="7">
          <cell r="M7">
            <v>13</v>
          </cell>
        </row>
        <row r="8">
          <cell r="D8">
            <v>0</v>
          </cell>
          <cell r="M8">
            <v>13</v>
          </cell>
        </row>
        <row r="9">
          <cell r="M9">
            <v>20</v>
          </cell>
        </row>
        <row r="10">
          <cell r="M10">
            <v>20</v>
          </cell>
        </row>
        <row r="11">
          <cell r="D11">
            <v>739</v>
          </cell>
          <cell r="M11">
            <v>8874</v>
          </cell>
        </row>
        <row r="12">
          <cell r="D12">
            <v>739</v>
          </cell>
          <cell r="M12">
            <v>8874</v>
          </cell>
        </row>
        <row r="13">
          <cell r="D13">
            <v>66</v>
          </cell>
          <cell r="M13">
            <v>378</v>
          </cell>
        </row>
        <row r="14">
          <cell r="D14">
            <v>66</v>
          </cell>
          <cell r="M14">
            <v>378</v>
          </cell>
        </row>
        <row r="15">
          <cell r="D15">
            <v>12</v>
          </cell>
          <cell r="M15">
            <v>125</v>
          </cell>
        </row>
        <row r="16">
          <cell r="D16">
            <v>12</v>
          </cell>
          <cell r="M16">
            <v>125</v>
          </cell>
        </row>
        <row r="17">
          <cell r="M17">
            <v>10</v>
          </cell>
        </row>
        <row r="18">
          <cell r="D18">
            <v>212</v>
          </cell>
          <cell r="M18">
            <v>2184</v>
          </cell>
        </row>
        <row r="19">
          <cell r="D19">
            <v>212</v>
          </cell>
          <cell r="M19">
            <v>2184</v>
          </cell>
        </row>
        <row r="20">
          <cell r="D20">
            <v>4647</v>
          </cell>
          <cell r="M20">
            <v>34302</v>
          </cell>
        </row>
        <row r="21">
          <cell r="M21">
            <v>8</v>
          </cell>
        </row>
        <row r="22">
          <cell r="M22">
            <v>7</v>
          </cell>
        </row>
        <row r="23">
          <cell r="D23">
            <v>1047</v>
          </cell>
          <cell r="M23">
            <v>8275</v>
          </cell>
        </row>
        <row r="24">
          <cell r="D24">
            <v>166</v>
          </cell>
          <cell r="M24">
            <v>1502</v>
          </cell>
        </row>
        <row r="25">
          <cell r="D25">
            <v>1213</v>
          </cell>
          <cell r="M25">
            <v>9792</v>
          </cell>
        </row>
        <row r="26">
          <cell r="D26">
            <v>275</v>
          </cell>
          <cell r="M26">
            <v>2315</v>
          </cell>
        </row>
        <row r="27">
          <cell r="D27">
            <v>276</v>
          </cell>
          <cell r="M27">
            <v>2325</v>
          </cell>
        </row>
        <row r="28">
          <cell r="D28">
            <v>551</v>
          </cell>
          <cell r="M28">
            <v>4640</v>
          </cell>
        </row>
        <row r="29">
          <cell r="D29">
            <v>6411</v>
          </cell>
          <cell r="M29">
            <v>48763</v>
          </cell>
        </row>
        <row r="34">
          <cell r="D34">
            <v>7399</v>
          </cell>
          <cell r="M34">
            <v>76603</v>
          </cell>
        </row>
        <row r="35">
          <cell r="D35">
            <v>0</v>
          </cell>
          <cell r="M35">
            <v>1225</v>
          </cell>
        </row>
        <row r="36">
          <cell r="D36">
            <v>0</v>
          </cell>
          <cell r="M36">
            <v>0</v>
          </cell>
        </row>
        <row r="37">
          <cell r="D37">
            <v>9778</v>
          </cell>
          <cell r="M37">
            <v>154274</v>
          </cell>
        </row>
        <row r="38">
          <cell r="D38">
            <v>929</v>
          </cell>
          <cell r="M38">
            <v>6675</v>
          </cell>
        </row>
        <row r="39">
          <cell r="M39">
            <v>238777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topLeftCell="A26" zoomScale="85" zoomScaleNormal="85" workbookViewId="0">
      <selection activeCell="O44" sqref="O44"/>
    </sheetView>
  </sheetViews>
  <sheetFormatPr defaultColWidth="3.21875"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36" width="8.88671875" style="1" customWidth="1"/>
    <col min="237" max="237" width="3.21875" style="1" customWidth="1"/>
    <col min="238" max="238" width="8.109375" style="1" customWidth="1"/>
    <col min="239" max="239" width="15.77734375" style="1" customWidth="1"/>
    <col min="240" max="241" width="10.44140625" style="1" customWidth="1"/>
    <col min="242" max="242" width="10.44140625" style="1" bestFit="1" customWidth="1"/>
    <col min="243" max="244" width="11.33203125" style="1" customWidth="1"/>
    <col min="245" max="245" width="5.109375" style="1" customWidth="1"/>
    <col min="246" max="247" width="3.21875" style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2" width="8" style="1" customWidth="1"/>
    <col min="263" max="492" width="8.88671875" style="1" customWidth="1"/>
    <col min="493" max="493" width="3.21875" style="1"/>
    <col min="494" max="494" width="8.109375" style="1" customWidth="1"/>
    <col min="495" max="495" width="15.77734375" style="1" customWidth="1"/>
    <col min="496" max="497" width="10.44140625" style="1" customWidth="1"/>
    <col min="498" max="498" width="10.44140625" style="1" bestFit="1" customWidth="1"/>
    <col min="499" max="500" width="11.33203125" style="1" customWidth="1"/>
    <col min="501" max="501" width="5.109375" style="1" customWidth="1"/>
    <col min="502" max="503" width="3.21875" style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8" width="8" style="1" customWidth="1"/>
    <col min="519" max="748" width="8.88671875" style="1" customWidth="1"/>
    <col min="749" max="749" width="3.21875" style="1"/>
    <col min="750" max="750" width="8.109375" style="1" customWidth="1"/>
    <col min="751" max="751" width="15.77734375" style="1" customWidth="1"/>
    <col min="752" max="753" width="10.44140625" style="1" customWidth="1"/>
    <col min="754" max="754" width="10.44140625" style="1" bestFit="1" customWidth="1"/>
    <col min="755" max="756" width="11.33203125" style="1" customWidth="1"/>
    <col min="757" max="757" width="5.109375" style="1" customWidth="1"/>
    <col min="758" max="759" width="3.21875" style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4" width="8" style="1" customWidth="1"/>
    <col min="775" max="1004" width="8.88671875" style="1" customWidth="1"/>
    <col min="1005" max="1005" width="3.21875" style="1"/>
    <col min="1006" max="1006" width="8.109375" style="1" customWidth="1"/>
    <col min="1007" max="1007" width="15.77734375" style="1" customWidth="1"/>
    <col min="1008" max="1009" width="10.44140625" style="1" customWidth="1"/>
    <col min="1010" max="1010" width="10.44140625" style="1" bestFit="1" customWidth="1"/>
    <col min="1011" max="1012" width="11.33203125" style="1" customWidth="1"/>
    <col min="1013" max="1013" width="5.109375" style="1" customWidth="1"/>
    <col min="1014" max="1015" width="3.21875" style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0" width="8" style="1" customWidth="1"/>
    <col min="1031" max="1260" width="8.88671875" style="1" customWidth="1"/>
    <col min="1261" max="1261" width="3.21875" style="1"/>
    <col min="1262" max="1262" width="8.109375" style="1" customWidth="1"/>
    <col min="1263" max="1263" width="15.77734375" style="1" customWidth="1"/>
    <col min="1264" max="1265" width="10.44140625" style="1" customWidth="1"/>
    <col min="1266" max="1266" width="10.44140625" style="1" bestFit="1" customWidth="1"/>
    <col min="1267" max="1268" width="11.33203125" style="1" customWidth="1"/>
    <col min="1269" max="1269" width="5.109375" style="1" customWidth="1"/>
    <col min="1270" max="1271" width="3.21875" style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6" width="8" style="1" customWidth="1"/>
    <col min="1287" max="1516" width="8.88671875" style="1" customWidth="1"/>
    <col min="1517" max="1517" width="3.21875" style="1"/>
    <col min="1518" max="1518" width="8.109375" style="1" customWidth="1"/>
    <col min="1519" max="1519" width="15.77734375" style="1" customWidth="1"/>
    <col min="1520" max="1521" width="10.44140625" style="1" customWidth="1"/>
    <col min="1522" max="1522" width="10.44140625" style="1" bestFit="1" customWidth="1"/>
    <col min="1523" max="1524" width="11.33203125" style="1" customWidth="1"/>
    <col min="1525" max="1525" width="5.109375" style="1" customWidth="1"/>
    <col min="1526" max="1527" width="3.21875" style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2" width="8" style="1" customWidth="1"/>
    <col min="1543" max="1772" width="8.88671875" style="1" customWidth="1"/>
    <col min="1773" max="1773" width="3.21875" style="1"/>
    <col min="1774" max="1774" width="8.109375" style="1" customWidth="1"/>
    <col min="1775" max="1775" width="15.77734375" style="1" customWidth="1"/>
    <col min="1776" max="1777" width="10.44140625" style="1" customWidth="1"/>
    <col min="1778" max="1778" width="10.44140625" style="1" bestFit="1" customWidth="1"/>
    <col min="1779" max="1780" width="11.33203125" style="1" customWidth="1"/>
    <col min="1781" max="1781" width="5.109375" style="1" customWidth="1"/>
    <col min="1782" max="1783" width="3.21875" style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8" width="8" style="1" customWidth="1"/>
    <col min="1799" max="2028" width="8.88671875" style="1" customWidth="1"/>
    <col min="2029" max="2029" width="3.21875" style="1"/>
    <col min="2030" max="2030" width="8.109375" style="1" customWidth="1"/>
    <col min="2031" max="2031" width="15.77734375" style="1" customWidth="1"/>
    <col min="2032" max="2033" width="10.44140625" style="1" customWidth="1"/>
    <col min="2034" max="2034" width="10.44140625" style="1" bestFit="1" customWidth="1"/>
    <col min="2035" max="2036" width="11.33203125" style="1" customWidth="1"/>
    <col min="2037" max="2037" width="5.109375" style="1" customWidth="1"/>
    <col min="2038" max="2039" width="3.21875" style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4" width="8" style="1" customWidth="1"/>
    <col min="2055" max="2284" width="8.88671875" style="1" customWidth="1"/>
    <col min="2285" max="2285" width="3.21875" style="1"/>
    <col min="2286" max="2286" width="8.109375" style="1" customWidth="1"/>
    <col min="2287" max="2287" width="15.77734375" style="1" customWidth="1"/>
    <col min="2288" max="2289" width="10.44140625" style="1" customWidth="1"/>
    <col min="2290" max="2290" width="10.44140625" style="1" bestFit="1" customWidth="1"/>
    <col min="2291" max="2292" width="11.33203125" style="1" customWidth="1"/>
    <col min="2293" max="2293" width="5.109375" style="1" customWidth="1"/>
    <col min="2294" max="2295" width="3.21875" style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0" width="8" style="1" customWidth="1"/>
    <col min="2311" max="2540" width="8.88671875" style="1" customWidth="1"/>
    <col min="2541" max="2541" width="3.21875" style="1"/>
    <col min="2542" max="2542" width="8.109375" style="1" customWidth="1"/>
    <col min="2543" max="2543" width="15.77734375" style="1" customWidth="1"/>
    <col min="2544" max="2545" width="10.44140625" style="1" customWidth="1"/>
    <col min="2546" max="2546" width="10.44140625" style="1" bestFit="1" customWidth="1"/>
    <col min="2547" max="2548" width="11.33203125" style="1" customWidth="1"/>
    <col min="2549" max="2549" width="5.109375" style="1" customWidth="1"/>
    <col min="2550" max="2551" width="3.21875" style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6" width="8" style="1" customWidth="1"/>
    <col min="2567" max="2796" width="8.88671875" style="1" customWidth="1"/>
    <col min="2797" max="2797" width="3.21875" style="1"/>
    <col min="2798" max="2798" width="8.109375" style="1" customWidth="1"/>
    <col min="2799" max="2799" width="15.77734375" style="1" customWidth="1"/>
    <col min="2800" max="2801" width="10.44140625" style="1" customWidth="1"/>
    <col min="2802" max="2802" width="10.44140625" style="1" bestFit="1" customWidth="1"/>
    <col min="2803" max="2804" width="11.33203125" style="1" customWidth="1"/>
    <col min="2805" max="2805" width="5.109375" style="1" customWidth="1"/>
    <col min="2806" max="2807" width="3.21875" style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2" width="8" style="1" customWidth="1"/>
    <col min="2823" max="3052" width="8.88671875" style="1" customWidth="1"/>
    <col min="3053" max="3053" width="3.21875" style="1"/>
    <col min="3054" max="3054" width="8.109375" style="1" customWidth="1"/>
    <col min="3055" max="3055" width="15.77734375" style="1" customWidth="1"/>
    <col min="3056" max="3057" width="10.44140625" style="1" customWidth="1"/>
    <col min="3058" max="3058" width="10.44140625" style="1" bestFit="1" customWidth="1"/>
    <col min="3059" max="3060" width="11.33203125" style="1" customWidth="1"/>
    <col min="3061" max="3061" width="5.109375" style="1" customWidth="1"/>
    <col min="3062" max="3063" width="3.21875" style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8" width="8" style="1" customWidth="1"/>
    <col min="3079" max="3308" width="8.88671875" style="1" customWidth="1"/>
    <col min="3309" max="3309" width="3.21875" style="1"/>
    <col min="3310" max="3310" width="8.109375" style="1" customWidth="1"/>
    <col min="3311" max="3311" width="15.77734375" style="1" customWidth="1"/>
    <col min="3312" max="3313" width="10.44140625" style="1" customWidth="1"/>
    <col min="3314" max="3314" width="10.44140625" style="1" bestFit="1" customWidth="1"/>
    <col min="3315" max="3316" width="11.33203125" style="1" customWidth="1"/>
    <col min="3317" max="3317" width="5.109375" style="1" customWidth="1"/>
    <col min="3318" max="3319" width="3.21875" style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4" width="8" style="1" customWidth="1"/>
    <col min="3335" max="3564" width="8.88671875" style="1" customWidth="1"/>
    <col min="3565" max="3565" width="3.21875" style="1"/>
    <col min="3566" max="3566" width="8.109375" style="1" customWidth="1"/>
    <col min="3567" max="3567" width="15.77734375" style="1" customWidth="1"/>
    <col min="3568" max="3569" width="10.44140625" style="1" customWidth="1"/>
    <col min="3570" max="3570" width="10.44140625" style="1" bestFit="1" customWidth="1"/>
    <col min="3571" max="3572" width="11.33203125" style="1" customWidth="1"/>
    <col min="3573" max="3573" width="5.109375" style="1" customWidth="1"/>
    <col min="3574" max="3575" width="3.21875" style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0" width="8" style="1" customWidth="1"/>
    <col min="3591" max="3820" width="8.88671875" style="1" customWidth="1"/>
    <col min="3821" max="3821" width="3.21875" style="1"/>
    <col min="3822" max="3822" width="8.109375" style="1" customWidth="1"/>
    <col min="3823" max="3823" width="15.77734375" style="1" customWidth="1"/>
    <col min="3824" max="3825" width="10.44140625" style="1" customWidth="1"/>
    <col min="3826" max="3826" width="10.44140625" style="1" bestFit="1" customWidth="1"/>
    <col min="3827" max="3828" width="11.33203125" style="1" customWidth="1"/>
    <col min="3829" max="3829" width="5.109375" style="1" customWidth="1"/>
    <col min="3830" max="3831" width="3.21875" style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6" width="8" style="1" customWidth="1"/>
    <col min="3847" max="4076" width="8.88671875" style="1" customWidth="1"/>
    <col min="4077" max="4077" width="3.21875" style="1"/>
    <col min="4078" max="4078" width="8.109375" style="1" customWidth="1"/>
    <col min="4079" max="4079" width="15.77734375" style="1" customWidth="1"/>
    <col min="4080" max="4081" width="10.44140625" style="1" customWidth="1"/>
    <col min="4082" max="4082" width="10.44140625" style="1" bestFit="1" customWidth="1"/>
    <col min="4083" max="4084" width="11.33203125" style="1" customWidth="1"/>
    <col min="4085" max="4085" width="5.109375" style="1" customWidth="1"/>
    <col min="4086" max="4087" width="3.21875" style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2" width="8" style="1" customWidth="1"/>
    <col min="4103" max="4332" width="8.88671875" style="1" customWidth="1"/>
    <col min="4333" max="4333" width="3.21875" style="1"/>
    <col min="4334" max="4334" width="8.109375" style="1" customWidth="1"/>
    <col min="4335" max="4335" width="15.77734375" style="1" customWidth="1"/>
    <col min="4336" max="4337" width="10.44140625" style="1" customWidth="1"/>
    <col min="4338" max="4338" width="10.44140625" style="1" bestFit="1" customWidth="1"/>
    <col min="4339" max="4340" width="11.33203125" style="1" customWidth="1"/>
    <col min="4341" max="4341" width="5.109375" style="1" customWidth="1"/>
    <col min="4342" max="4343" width="3.21875" style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8" width="8" style="1" customWidth="1"/>
    <col min="4359" max="4588" width="8.88671875" style="1" customWidth="1"/>
    <col min="4589" max="4589" width="3.21875" style="1"/>
    <col min="4590" max="4590" width="8.109375" style="1" customWidth="1"/>
    <col min="4591" max="4591" width="15.77734375" style="1" customWidth="1"/>
    <col min="4592" max="4593" width="10.44140625" style="1" customWidth="1"/>
    <col min="4594" max="4594" width="10.44140625" style="1" bestFit="1" customWidth="1"/>
    <col min="4595" max="4596" width="11.33203125" style="1" customWidth="1"/>
    <col min="4597" max="4597" width="5.109375" style="1" customWidth="1"/>
    <col min="4598" max="4599" width="3.21875" style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4" width="8" style="1" customWidth="1"/>
    <col min="4615" max="4844" width="8.88671875" style="1" customWidth="1"/>
    <col min="4845" max="4845" width="3.21875" style="1"/>
    <col min="4846" max="4846" width="8.109375" style="1" customWidth="1"/>
    <col min="4847" max="4847" width="15.77734375" style="1" customWidth="1"/>
    <col min="4848" max="4849" width="10.44140625" style="1" customWidth="1"/>
    <col min="4850" max="4850" width="10.44140625" style="1" bestFit="1" customWidth="1"/>
    <col min="4851" max="4852" width="11.33203125" style="1" customWidth="1"/>
    <col min="4853" max="4853" width="5.109375" style="1" customWidth="1"/>
    <col min="4854" max="4855" width="3.21875" style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0" width="8" style="1" customWidth="1"/>
    <col min="4871" max="5100" width="8.88671875" style="1" customWidth="1"/>
    <col min="5101" max="5101" width="3.21875" style="1"/>
    <col min="5102" max="5102" width="8.109375" style="1" customWidth="1"/>
    <col min="5103" max="5103" width="15.77734375" style="1" customWidth="1"/>
    <col min="5104" max="5105" width="10.44140625" style="1" customWidth="1"/>
    <col min="5106" max="5106" width="10.44140625" style="1" bestFit="1" customWidth="1"/>
    <col min="5107" max="5108" width="11.33203125" style="1" customWidth="1"/>
    <col min="5109" max="5109" width="5.109375" style="1" customWidth="1"/>
    <col min="5110" max="5111" width="3.21875" style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6" width="8" style="1" customWidth="1"/>
    <col min="5127" max="5356" width="8.88671875" style="1" customWidth="1"/>
    <col min="5357" max="5357" width="3.21875" style="1"/>
    <col min="5358" max="5358" width="8.109375" style="1" customWidth="1"/>
    <col min="5359" max="5359" width="15.77734375" style="1" customWidth="1"/>
    <col min="5360" max="5361" width="10.44140625" style="1" customWidth="1"/>
    <col min="5362" max="5362" width="10.44140625" style="1" bestFit="1" customWidth="1"/>
    <col min="5363" max="5364" width="11.33203125" style="1" customWidth="1"/>
    <col min="5365" max="5365" width="5.109375" style="1" customWidth="1"/>
    <col min="5366" max="5367" width="3.21875" style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2" width="8" style="1" customWidth="1"/>
    <col min="5383" max="5612" width="8.88671875" style="1" customWidth="1"/>
    <col min="5613" max="5613" width="3.21875" style="1"/>
    <col min="5614" max="5614" width="8.109375" style="1" customWidth="1"/>
    <col min="5615" max="5615" width="15.77734375" style="1" customWidth="1"/>
    <col min="5616" max="5617" width="10.44140625" style="1" customWidth="1"/>
    <col min="5618" max="5618" width="10.44140625" style="1" bestFit="1" customWidth="1"/>
    <col min="5619" max="5620" width="11.33203125" style="1" customWidth="1"/>
    <col min="5621" max="5621" width="5.109375" style="1" customWidth="1"/>
    <col min="5622" max="5623" width="3.21875" style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8" width="8" style="1" customWidth="1"/>
    <col min="5639" max="5868" width="8.88671875" style="1" customWidth="1"/>
    <col min="5869" max="5869" width="3.21875" style="1"/>
    <col min="5870" max="5870" width="8.109375" style="1" customWidth="1"/>
    <col min="5871" max="5871" width="15.77734375" style="1" customWidth="1"/>
    <col min="5872" max="5873" width="10.44140625" style="1" customWidth="1"/>
    <col min="5874" max="5874" width="10.44140625" style="1" bestFit="1" customWidth="1"/>
    <col min="5875" max="5876" width="11.33203125" style="1" customWidth="1"/>
    <col min="5877" max="5877" width="5.109375" style="1" customWidth="1"/>
    <col min="5878" max="5879" width="3.21875" style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4" width="8" style="1" customWidth="1"/>
    <col min="5895" max="6124" width="8.88671875" style="1" customWidth="1"/>
    <col min="6125" max="6125" width="3.21875" style="1"/>
    <col min="6126" max="6126" width="8.109375" style="1" customWidth="1"/>
    <col min="6127" max="6127" width="15.77734375" style="1" customWidth="1"/>
    <col min="6128" max="6129" width="10.44140625" style="1" customWidth="1"/>
    <col min="6130" max="6130" width="10.44140625" style="1" bestFit="1" customWidth="1"/>
    <col min="6131" max="6132" width="11.33203125" style="1" customWidth="1"/>
    <col min="6133" max="6133" width="5.109375" style="1" customWidth="1"/>
    <col min="6134" max="6135" width="3.21875" style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0" width="8" style="1" customWidth="1"/>
    <col min="6151" max="6380" width="8.88671875" style="1" customWidth="1"/>
    <col min="6381" max="6381" width="3.21875" style="1"/>
    <col min="6382" max="6382" width="8.109375" style="1" customWidth="1"/>
    <col min="6383" max="6383" width="15.77734375" style="1" customWidth="1"/>
    <col min="6384" max="6385" width="10.44140625" style="1" customWidth="1"/>
    <col min="6386" max="6386" width="10.44140625" style="1" bestFit="1" customWidth="1"/>
    <col min="6387" max="6388" width="11.33203125" style="1" customWidth="1"/>
    <col min="6389" max="6389" width="5.109375" style="1" customWidth="1"/>
    <col min="6390" max="6391" width="3.21875" style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6" width="8" style="1" customWidth="1"/>
    <col min="6407" max="6636" width="8.88671875" style="1" customWidth="1"/>
    <col min="6637" max="6637" width="3.21875" style="1"/>
    <col min="6638" max="6638" width="8.109375" style="1" customWidth="1"/>
    <col min="6639" max="6639" width="15.77734375" style="1" customWidth="1"/>
    <col min="6640" max="6641" width="10.44140625" style="1" customWidth="1"/>
    <col min="6642" max="6642" width="10.44140625" style="1" bestFit="1" customWidth="1"/>
    <col min="6643" max="6644" width="11.33203125" style="1" customWidth="1"/>
    <col min="6645" max="6645" width="5.109375" style="1" customWidth="1"/>
    <col min="6646" max="6647" width="3.21875" style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2" width="8" style="1" customWidth="1"/>
    <col min="6663" max="6892" width="8.88671875" style="1" customWidth="1"/>
    <col min="6893" max="6893" width="3.21875" style="1"/>
    <col min="6894" max="6894" width="8.109375" style="1" customWidth="1"/>
    <col min="6895" max="6895" width="15.77734375" style="1" customWidth="1"/>
    <col min="6896" max="6897" width="10.44140625" style="1" customWidth="1"/>
    <col min="6898" max="6898" width="10.44140625" style="1" bestFit="1" customWidth="1"/>
    <col min="6899" max="6900" width="11.33203125" style="1" customWidth="1"/>
    <col min="6901" max="6901" width="5.109375" style="1" customWidth="1"/>
    <col min="6902" max="6903" width="3.21875" style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8" width="8" style="1" customWidth="1"/>
    <col min="6919" max="7148" width="8.88671875" style="1" customWidth="1"/>
    <col min="7149" max="7149" width="3.21875" style="1"/>
    <col min="7150" max="7150" width="8.109375" style="1" customWidth="1"/>
    <col min="7151" max="7151" width="15.77734375" style="1" customWidth="1"/>
    <col min="7152" max="7153" width="10.44140625" style="1" customWidth="1"/>
    <col min="7154" max="7154" width="10.44140625" style="1" bestFit="1" customWidth="1"/>
    <col min="7155" max="7156" width="11.33203125" style="1" customWidth="1"/>
    <col min="7157" max="7157" width="5.109375" style="1" customWidth="1"/>
    <col min="7158" max="7159" width="3.21875" style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4" width="8" style="1" customWidth="1"/>
    <col min="7175" max="7404" width="8.88671875" style="1" customWidth="1"/>
    <col min="7405" max="7405" width="3.21875" style="1"/>
    <col min="7406" max="7406" width="8.109375" style="1" customWidth="1"/>
    <col min="7407" max="7407" width="15.77734375" style="1" customWidth="1"/>
    <col min="7408" max="7409" width="10.44140625" style="1" customWidth="1"/>
    <col min="7410" max="7410" width="10.44140625" style="1" bestFit="1" customWidth="1"/>
    <col min="7411" max="7412" width="11.33203125" style="1" customWidth="1"/>
    <col min="7413" max="7413" width="5.109375" style="1" customWidth="1"/>
    <col min="7414" max="7415" width="3.21875" style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0" width="8" style="1" customWidth="1"/>
    <col min="7431" max="7660" width="8.88671875" style="1" customWidth="1"/>
    <col min="7661" max="7661" width="3.21875" style="1"/>
    <col min="7662" max="7662" width="8.109375" style="1" customWidth="1"/>
    <col min="7663" max="7663" width="15.77734375" style="1" customWidth="1"/>
    <col min="7664" max="7665" width="10.44140625" style="1" customWidth="1"/>
    <col min="7666" max="7666" width="10.44140625" style="1" bestFit="1" customWidth="1"/>
    <col min="7667" max="7668" width="11.33203125" style="1" customWidth="1"/>
    <col min="7669" max="7669" width="5.109375" style="1" customWidth="1"/>
    <col min="7670" max="7671" width="3.21875" style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6" width="8" style="1" customWidth="1"/>
    <col min="7687" max="7916" width="8.88671875" style="1" customWidth="1"/>
    <col min="7917" max="7917" width="3.21875" style="1"/>
    <col min="7918" max="7918" width="8.109375" style="1" customWidth="1"/>
    <col min="7919" max="7919" width="15.77734375" style="1" customWidth="1"/>
    <col min="7920" max="7921" width="10.44140625" style="1" customWidth="1"/>
    <col min="7922" max="7922" width="10.44140625" style="1" bestFit="1" customWidth="1"/>
    <col min="7923" max="7924" width="11.33203125" style="1" customWidth="1"/>
    <col min="7925" max="7925" width="5.109375" style="1" customWidth="1"/>
    <col min="7926" max="7927" width="3.21875" style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2" width="8" style="1" customWidth="1"/>
    <col min="7943" max="8172" width="8.88671875" style="1" customWidth="1"/>
    <col min="8173" max="8173" width="3.21875" style="1"/>
    <col min="8174" max="8174" width="8.109375" style="1" customWidth="1"/>
    <col min="8175" max="8175" width="15.77734375" style="1" customWidth="1"/>
    <col min="8176" max="8177" width="10.44140625" style="1" customWidth="1"/>
    <col min="8178" max="8178" width="10.44140625" style="1" bestFit="1" customWidth="1"/>
    <col min="8179" max="8180" width="11.33203125" style="1" customWidth="1"/>
    <col min="8181" max="8181" width="5.109375" style="1" customWidth="1"/>
    <col min="8182" max="8183" width="3.21875" style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8" width="8" style="1" customWidth="1"/>
    <col min="8199" max="8428" width="8.88671875" style="1" customWidth="1"/>
    <col min="8429" max="8429" width="3.21875" style="1"/>
    <col min="8430" max="8430" width="8.109375" style="1" customWidth="1"/>
    <col min="8431" max="8431" width="15.77734375" style="1" customWidth="1"/>
    <col min="8432" max="8433" width="10.44140625" style="1" customWidth="1"/>
    <col min="8434" max="8434" width="10.44140625" style="1" bestFit="1" customWidth="1"/>
    <col min="8435" max="8436" width="11.33203125" style="1" customWidth="1"/>
    <col min="8437" max="8437" width="5.109375" style="1" customWidth="1"/>
    <col min="8438" max="8439" width="3.21875" style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4" width="8" style="1" customWidth="1"/>
    <col min="8455" max="8684" width="8.88671875" style="1" customWidth="1"/>
    <col min="8685" max="8685" width="3.21875" style="1"/>
    <col min="8686" max="8686" width="8.109375" style="1" customWidth="1"/>
    <col min="8687" max="8687" width="15.77734375" style="1" customWidth="1"/>
    <col min="8688" max="8689" width="10.44140625" style="1" customWidth="1"/>
    <col min="8690" max="8690" width="10.44140625" style="1" bestFit="1" customWidth="1"/>
    <col min="8691" max="8692" width="11.33203125" style="1" customWidth="1"/>
    <col min="8693" max="8693" width="5.109375" style="1" customWidth="1"/>
    <col min="8694" max="8695" width="3.21875" style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0" width="8" style="1" customWidth="1"/>
    <col min="8711" max="8940" width="8.88671875" style="1" customWidth="1"/>
    <col min="8941" max="8941" width="3.21875" style="1"/>
    <col min="8942" max="8942" width="8.109375" style="1" customWidth="1"/>
    <col min="8943" max="8943" width="15.77734375" style="1" customWidth="1"/>
    <col min="8944" max="8945" width="10.44140625" style="1" customWidth="1"/>
    <col min="8946" max="8946" width="10.44140625" style="1" bestFit="1" customWidth="1"/>
    <col min="8947" max="8948" width="11.33203125" style="1" customWidth="1"/>
    <col min="8949" max="8949" width="5.109375" style="1" customWidth="1"/>
    <col min="8950" max="8951" width="3.21875" style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6" width="8" style="1" customWidth="1"/>
    <col min="8967" max="9196" width="8.88671875" style="1" customWidth="1"/>
    <col min="9197" max="9197" width="3.21875" style="1"/>
    <col min="9198" max="9198" width="8.109375" style="1" customWidth="1"/>
    <col min="9199" max="9199" width="15.77734375" style="1" customWidth="1"/>
    <col min="9200" max="9201" width="10.44140625" style="1" customWidth="1"/>
    <col min="9202" max="9202" width="10.44140625" style="1" bestFit="1" customWidth="1"/>
    <col min="9203" max="9204" width="11.33203125" style="1" customWidth="1"/>
    <col min="9205" max="9205" width="5.109375" style="1" customWidth="1"/>
    <col min="9206" max="9207" width="3.21875" style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2" width="8" style="1" customWidth="1"/>
    <col min="9223" max="9452" width="8.88671875" style="1" customWidth="1"/>
    <col min="9453" max="9453" width="3.21875" style="1"/>
    <col min="9454" max="9454" width="8.109375" style="1" customWidth="1"/>
    <col min="9455" max="9455" width="15.77734375" style="1" customWidth="1"/>
    <col min="9456" max="9457" width="10.44140625" style="1" customWidth="1"/>
    <col min="9458" max="9458" width="10.44140625" style="1" bestFit="1" customWidth="1"/>
    <col min="9459" max="9460" width="11.33203125" style="1" customWidth="1"/>
    <col min="9461" max="9461" width="5.109375" style="1" customWidth="1"/>
    <col min="9462" max="9463" width="3.21875" style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8" width="8" style="1" customWidth="1"/>
    <col min="9479" max="9708" width="8.88671875" style="1" customWidth="1"/>
    <col min="9709" max="9709" width="3.21875" style="1"/>
    <col min="9710" max="9710" width="8.109375" style="1" customWidth="1"/>
    <col min="9711" max="9711" width="15.77734375" style="1" customWidth="1"/>
    <col min="9712" max="9713" width="10.44140625" style="1" customWidth="1"/>
    <col min="9714" max="9714" width="10.44140625" style="1" bestFit="1" customWidth="1"/>
    <col min="9715" max="9716" width="11.33203125" style="1" customWidth="1"/>
    <col min="9717" max="9717" width="5.109375" style="1" customWidth="1"/>
    <col min="9718" max="9719" width="3.21875" style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4" width="8" style="1" customWidth="1"/>
    <col min="9735" max="9964" width="8.88671875" style="1" customWidth="1"/>
    <col min="9965" max="9965" width="3.21875" style="1"/>
    <col min="9966" max="9966" width="8.109375" style="1" customWidth="1"/>
    <col min="9967" max="9967" width="15.77734375" style="1" customWidth="1"/>
    <col min="9968" max="9969" width="10.44140625" style="1" customWidth="1"/>
    <col min="9970" max="9970" width="10.44140625" style="1" bestFit="1" customWidth="1"/>
    <col min="9971" max="9972" width="11.33203125" style="1" customWidth="1"/>
    <col min="9973" max="9973" width="5.109375" style="1" customWidth="1"/>
    <col min="9974" max="9975" width="3.21875" style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0" width="8" style="1" customWidth="1"/>
    <col min="9991" max="10220" width="8.88671875" style="1" customWidth="1"/>
    <col min="10221" max="10221" width="3.21875" style="1"/>
    <col min="10222" max="10222" width="8.109375" style="1" customWidth="1"/>
    <col min="10223" max="10223" width="15.77734375" style="1" customWidth="1"/>
    <col min="10224" max="10225" width="10.44140625" style="1" customWidth="1"/>
    <col min="10226" max="10226" width="10.44140625" style="1" bestFit="1" customWidth="1"/>
    <col min="10227" max="10228" width="11.33203125" style="1" customWidth="1"/>
    <col min="10229" max="10229" width="5.109375" style="1" customWidth="1"/>
    <col min="10230" max="10231" width="3.21875" style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6" width="8" style="1" customWidth="1"/>
    <col min="10247" max="10476" width="8.88671875" style="1" customWidth="1"/>
    <col min="10477" max="10477" width="3.21875" style="1"/>
    <col min="10478" max="10478" width="8.109375" style="1" customWidth="1"/>
    <col min="10479" max="10479" width="15.77734375" style="1" customWidth="1"/>
    <col min="10480" max="10481" width="10.44140625" style="1" customWidth="1"/>
    <col min="10482" max="10482" width="10.44140625" style="1" bestFit="1" customWidth="1"/>
    <col min="10483" max="10484" width="11.33203125" style="1" customWidth="1"/>
    <col min="10485" max="10485" width="5.109375" style="1" customWidth="1"/>
    <col min="10486" max="10487" width="3.21875" style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2" width="8" style="1" customWidth="1"/>
    <col min="10503" max="10732" width="8.88671875" style="1" customWidth="1"/>
    <col min="10733" max="10733" width="3.21875" style="1"/>
    <col min="10734" max="10734" width="8.109375" style="1" customWidth="1"/>
    <col min="10735" max="10735" width="15.77734375" style="1" customWidth="1"/>
    <col min="10736" max="10737" width="10.44140625" style="1" customWidth="1"/>
    <col min="10738" max="10738" width="10.44140625" style="1" bestFit="1" customWidth="1"/>
    <col min="10739" max="10740" width="11.33203125" style="1" customWidth="1"/>
    <col min="10741" max="10741" width="5.109375" style="1" customWidth="1"/>
    <col min="10742" max="10743" width="3.21875" style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8" width="8" style="1" customWidth="1"/>
    <col min="10759" max="10988" width="8.88671875" style="1" customWidth="1"/>
    <col min="10989" max="10989" width="3.21875" style="1"/>
    <col min="10990" max="10990" width="8.109375" style="1" customWidth="1"/>
    <col min="10991" max="10991" width="15.77734375" style="1" customWidth="1"/>
    <col min="10992" max="10993" width="10.44140625" style="1" customWidth="1"/>
    <col min="10994" max="10994" width="10.44140625" style="1" bestFit="1" customWidth="1"/>
    <col min="10995" max="10996" width="11.33203125" style="1" customWidth="1"/>
    <col min="10997" max="10997" width="5.109375" style="1" customWidth="1"/>
    <col min="10998" max="10999" width="3.21875" style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4" width="8" style="1" customWidth="1"/>
    <col min="11015" max="11244" width="8.88671875" style="1" customWidth="1"/>
    <col min="11245" max="11245" width="3.21875" style="1"/>
    <col min="11246" max="11246" width="8.109375" style="1" customWidth="1"/>
    <col min="11247" max="11247" width="15.77734375" style="1" customWidth="1"/>
    <col min="11248" max="11249" width="10.44140625" style="1" customWidth="1"/>
    <col min="11250" max="11250" width="10.44140625" style="1" bestFit="1" customWidth="1"/>
    <col min="11251" max="11252" width="11.33203125" style="1" customWidth="1"/>
    <col min="11253" max="11253" width="5.109375" style="1" customWidth="1"/>
    <col min="11254" max="11255" width="3.21875" style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0" width="8" style="1" customWidth="1"/>
    <col min="11271" max="11500" width="8.88671875" style="1" customWidth="1"/>
    <col min="11501" max="11501" width="3.21875" style="1"/>
    <col min="11502" max="11502" width="8.109375" style="1" customWidth="1"/>
    <col min="11503" max="11503" width="15.77734375" style="1" customWidth="1"/>
    <col min="11504" max="11505" width="10.44140625" style="1" customWidth="1"/>
    <col min="11506" max="11506" width="10.44140625" style="1" bestFit="1" customWidth="1"/>
    <col min="11507" max="11508" width="11.33203125" style="1" customWidth="1"/>
    <col min="11509" max="11509" width="5.109375" style="1" customWidth="1"/>
    <col min="11510" max="11511" width="3.21875" style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6" width="8" style="1" customWidth="1"/>
    <col min="11527" max="11756" width="8.88671875" style="1" customWidth="1"/>
    <col min="11757" max="11757" width="3.21875" style="1"/>
    <col min="11758" max="11758" width="8.109375" style="1" customWidth="1"/>
    <col min="11759" max="11759" width="15.77734375" style="1" customWidth="1"/>
    <col min="11760" max="11761" width="10.44140625" style="1" customWidth="1"/>
    <col min="11762" max="11762" width="10.44140625" style="1" bestFit="1" customWidth="1"/>
    <col min="11763" max="11764" width="11.33203125" style="1" customWidth="1"/>
    <col min="11765" max="11765" width="5.109375" style="1" customWidth="1"/>
    <col min="11766" max="11767" width="3.21875" style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2" width="8" style="1" customWidth="1"/>
    <col min="11783" max="12012" width="8.88671875" style="1" customWidth="1"/>
    <col min="12013" max="12013" width="3.21875" style="1"/>
    <col min="12014" max="12014" width="8.109375" style="1" customWidth="1"/>
    <col min="12015" max="12015" width="15.77734375" style="1" customWidth="1"/>
    <col min="12016" max="12017" width="10.44140625" style="1" customWidth="1"/>
    <col min="12018" max="12018" width="10.44140625" style="1" bestFit="1" customWidth="1"/>
    <col min="12019" max="12020" width="11.33203125" style="1" customWidth="1"/>
    <col min="12021" max="12021" width="5.109375" style="1" customWidth="1"/>
    <col min="12022" max="12023" width="3.21875" style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8" width="8" style="1" customWidth="1"/>
    <col min="12039" max="12268" width="8.88671875" style="1" customWidth="1"/>
    <col min="12269" max="12269" width="3.21875" style="1"/>
    <col min="12270" max="12270" width="8.109375" style="1" customWidth="1"/>
    <col min="12271" max="12271" width="15.77734375" style="1" customWidth="1"/>
    <col min="12272" max="12273" width="10.44140625" style="1" customWidth="1"/>
    <col min="12274" max="12274" width="10.44140625" style="1" bestFit="1" customWidth="1"/>
    <col min="12275" max="12276" width="11.33203125" style="1" customWidth="1"/>
    <col min="12277" max="12277" width="5.109375" style="1" customWidth="1"/>
    <col min="12278" max="12279" width="3.21875" style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4" width="8" style="1" customWidth="1"/>
    <col min="12295" max="12524" width="8.88671875" style="1" customWidth="1"/>
    <col min="12525" max="12525" width="3.21875" style="1"/>
    <col min="12526" max="12526" width="8.109375" style="1" customWidth="1"/>
    <col min="12527" max="12527" width="15.77734375" style="1" customWidth="1"/>
    <col min="12528" max="12529" width="10.44140625" style="1" customWidth="1"/>
    <col min="12530" max="12530" width="10.44140625" style="1" bestFit="1" customWidth="1"/>
    <col min="12531" max="12532" width="11.33203125" style="1" customWidth="1"/>
    <col min="12533" max="12533" width="5.109375" style="1" customWidth="1"/>
    <col min="12534" max="12535" width="3.21875" style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0" width="8" style="1" customWidth="1"/>
    <col min="12551" max="12780" width="8.88671875" style="1" customWidth="1"/>
    <col min="12781" max="12781" width="3.21875" style="1"/>
    <col min="12782" max="12782" width="8.109375" style="1" customWidth="1"/>
    <col min="12783" max="12783" width="15.77734375" style="1" customWidth="1"/>
    <col min="12784" max="12785" width="10.44140625" style="1" customWidth="1"/>
    <col min="12786" max="12786" width="10.44140625" style="1" bestFit="1" customWidth="1"/>
    <col min="12787" max="12788" width="11.33203125" style="1" customWidth="1"/>
    <col min="12789" max="12789" width="5.109375" style="1" customWidth="1"/>
    <col min="12790" max="12791" width="3.21875" style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6" width="8" style="1" customWidth="1"/>
    <col min="12807" max="13036" width="8.88671875" style="1" customWidth="1"/>
    <col min="13037" max="13037" width="3.21875" style="1"/>
    <col min="13038" max="13038" width="8.109375" style="1" customWidth="1"/>
    <col min="13039" max="13039" width="15.77734375" style="1" customWidth="1"/>
    <col min="13040" max="13041" width="10.44140625" style="1" customWidth="1"/>
    <col min="13042" max="13042" width="10.44140625" style="1" bestFit="1" customWidth="1"/>
    <col min="13043" max="13044" width="11.33203125" style="1" customWidth="1"/>
    <col min="13045" max="13045" width="5.109375" style="1" customWidth="1"/>
    <col min="13046" max="13047" width="3.21875" style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2" width="8" style="1" customWidth="1"/>
    <col min="13063" max="13292" width="8.88671875" style="1" customWidth="1"/>
    <col min="13293" max="13293" width="3.21875" style="1"/>
    <col min="13294" max="13294" width="8.109375" style="1" customWidth="1"/>
    <col min="13295" max="13295" width="15.77734375" style="1" customWidth="1"/>
    <col min="13296" max="13297" width="10.44140625" style="1" customWidth="1"/>
    <col min="13298" max="13298" width="10.44140625" style="1" bestFit="1" customWidth="1"/>
    <col min="13299" max="13300" width="11.33203125" style="1" customWidth="1"/>
    <col min="13301" max="13301" width="5.109375" style="1" customWidth="1"/>
    <col min="13302" max="13303" width="3.21875" style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8" width="8" style="1" customWidth="1"/>
    <col min="13319" max="13548" width="8.88671875" style="1" customWidth="1"/>
    <col min="13549" max="13549" width="3.21875" style="1"/>
    <col min="13550" max="13550" width="8.109375" style="1" customWidth="1"/>
    <col min="13551" max="13551" width="15.77734375" style="1" customWidth="1"/>
    <col min="13552" max="13553" width="10.44140625" style="1" customWidth="1"/>
    <col min="13554" max="13554" width="10.44140625" style="1" bestFit="1" customWidth="1"/>
    <col min="13555" max="13556" width="11.33203125" style="1" customWidth="1"/>
    <col min="13557" max="13557" width="5.109375" style="1" customWidth="1"/>
    <col min="13558" max="13559" width="3.21875" style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4" width="8" style="1" customWidth="1"/>
    <col min="13575" max="13804" width="8.88671875" style="1" customWidth="1"/>
    <col min="13805" max="13805" width="3.21875" style="1"/>
    <col min="13806" max="13806" width="8.109375" style="1" customWidth="1"/>
    <col min="13807" max="13807" width="15.77734375" style="1" customWidth="1"/>
    <col min="13808" max="13809" width="10.44140625" style="1" customWidth="1"/>
    <col min="13810" max="13810" width="10.44140625" style="1" bestFit="1" customWidth="1"/>
    <col min="13811" max="13812" width="11.33203125" style="1" customWidth="1"/>
    <col min="13813" max="13813" width="5.109375" style="1" customWidth="1"/>
    <col min="13814" max="13815" width="3.21875" style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0" width="8" style="1" customWidth="1"/>
    <col min="13831" max="14060" width="8.88671875" style="1" customWidth="1"/>
    <col min="14061" max="14061" width="3.21875" style="1"/>
    <col min="14062" max="14062" width="8.109375" style="1" customWidth="1"/>
    <col min="14063" max="14063" width="15.77734375" style="1" customWidth="1"/>
    <col min="14064" max="14065" width="10.44140625" style="1" customWidth="1"/>
    <col min="14066" max="14066" width="10.44140625" style="1" bestFit="1" customWidth="1"/>
    <col min="14067" max="14068" width="11.33203125" style="1" customWidth="1"/>
    <col min="14069" max="14069" width="5.109375" style="1" customWidth="1"/>
    <col min="14070" max="14071" width="3.21875" style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6" width="8" style="1" customWidth="1"/>
    <col min="14087" max="14316" width="8.88671875" style="1" customWidth="1"/>
    <col min="14317" max="14317" width="3.21875" style="1"/>
    <col min="14318" max="14318" width="8.109375" style="1" customWidth="1"/>
    <col min="14319" max="14319" width="15.77734375" style="1" customWidth="1"/>
    <col min="14320" max="14321" width="10.44140625" style="1" customWidth="1"/>
    <col min="14322" max="14322" width="10.44140625" style="1" bestFit="1" customWidth="1"/>
    <col min="14323" max="14324" width="11.33203125" style="1" customWidth="1"/>
    <col min="14325" max="14325" width="5.109375" style="1" customWidth="1"/>
    <col min="14326" max="14327" width="3.21875" style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2" width="8" style="1" customWidth="1"/>
    <col min="14343" max="14572" width="8.88671875" style="1" customWidth="1"/>
    <col min="14573" max="14573" width="3.21875" style="1"/>
    <col min="14574" max="14574" width="8.109375" style="1" customWidth="1"/>
    <col min="14575" max="14575" width="15.77734375" style="1" customWidth="1"/>
    <col min="14576" max="14577" width="10.44140625" style="1" customWidth="1"/>
    <col min="14578" max="14578" width="10.44140625" style="1" bestFit="1" customWidth="1"/>
    <col min="14579" max="14580" width="11.33203125" style="1" customWidth="1"/>
    <col min="14581" max="14581" width="5.109375" style="1" customWidth="1"/>
    <col min="14582" max="14583" width="3.21875" style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8" width="8" style="1" customWidth="1"/>
    <col min="14599" max="14828" width="8.88671875" style="1" customWidth="1"/>
    <col min="14829" max="14829" width="3.21875" style="1"/>
    <col min="14830" max="14830" width="8.109375" style="1" customWidth="1"/>
    <col min="14831" max="14831" width="15.77734375" style="1" customWidth="1"/>
    <col min="14832" max="14833" width="10.44140625" style="1" customWidth="1"/>
    <col min="14834" max="14834" width="10.44140625" style="1" bestFit="1" customWidth="1"/>
    <col min="14835" max="14836" width="11.33203125" style="1" customWidth="1"/>
    <col min="14837" max="14837" width="5.109375" style="1" customWidth="1"/>
    <col min="14838" max="14839" width="3.21875" style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4" width="8" style="1" customWidth="1"/>
    <col min="14855" max="15084" width="8.88671875" style="1" customWidth="1"/>
    <col min="15085" max="15085" width="3.21875" style="1"/>
    <col min="15086" max="15086" width="8.109375" style="1" customWidth="1"/>
    <col min="15087" max="15087" width="15.77734375" style="1" customWidth="1"/>
    <col min="15088" max="15089" width="10.44140625" style="1" customWidth="1"/>
    <col min="15090" max="15090" width="10.44140625" style="1" bestFit="1" customWidth="1"/>
    <col min="15091" max="15092" width="11.33203125" style="1" customWidth="1"/>
    <col min="15093" max="15093" width="5.109375" style="1" customWidth="1"/>
    <col min="15094" max="15095" width="3.21875" style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0" width="8" style="1" customWidth="1"/>
    <col min="15111" max="15340" width="8.88671875" style="1" customWidth="1"/>
    <col min="15341" max="15341" width="3.21875" style="1"/>
    <col min="15342" max="15342" width="8.109375" style="1" customWidth="1"/>
    <col min="15343" max="15343" width="15.77734375" style="1" customWidth="1"/>
    <col min="15344" max="15345" width="10.44140625" style="1" customWidth="1"/>
    <col min="15346" max="15346" width="10.44140625" style="1" bestFit="1" customWidth="1"/>
    <col min="15347" max="15348" width="11.33203125" style="1" customWidth="1"/>
    <col min="15349" max="15349" width="5.109375" style="1" customWidth="1"/>
    <col min="15350" max="15351" width="3.21875" style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6" width="8" style="1" customWidth="1"/>
    <col min="15367" max="15596" width="8.88671875" style="1" customWidth="1"/>
    <col min="15597" max="15597" width="3.21875" style="1"/>
    <col min="15598" max="15598" width="8.109375" style="1" customWidth="1"/>
    <col min="15599" max="15599" width="15.77734375" style="1" customWidth="1"/>
    <col min="15600" max="15601" width="10.44140625" style="1" customWidth="1"/>
    <col min="15602" max="15602" width="10.44140625" style="1" bestFit="1" customWidth="1"/>
    <col min="15603" max="15604" width="11.33203125" style="1" customWidth="1"/>
    <col min="15605" max="15605" width="5.109375" style="1" customWidth="1"/>
    <col min="15606" max="15607" width="3.21875" style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2" width="8" style="1" customWidth="1"/>
    <col min="15623" max="15852" width="8.88671875" style="1" customWidth="1"/>
    <col min="15853" max="15853" width="3.21875" style="1"/>
    <col min="15854" max="15854" width="8.109375" style="1" customWidth="1"/>
    <col min="15855" max="15855" width="15.77734375" style="1" customWidth="1"/>
    <col min="15856" max="15857" width="10.44140625" style="1" customWidth="1"/>
    <col min="15858" max="15858" width="10.44140625" style="1" bestFit="1" customWidth="1"/>
    <col min="15859" max="15860" width="11.33203125" style="1" customWidth="1"/>
    <col min="15861" max="15861" width="5.109375" style="1" customWidth="1"/>
    <col min="15862" max="15863" width="3.21875" style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8" width="8" style="1" customWidth="1"/>
    <col min="15879" max="16108" width="8.88671875" style="1" customWidth="1"/>
    <col min="16109" max="16109" width="3.21875" style="1"/>
    <col min="16110" max="16110" width="8.109375" style="1" customWidth="1"/>
    <col min="16111" max="16111" width="15.77734375" style="1" customWidth="1"/>
    <col min="16112" max="16113" width="10.44140625" style="1" customWidth="1"/>
    <col min="16114" max="16114" width="10.44140625" style="1" bestFit="1" customWidth="1"/>
    <col min="16115" max="16116" width="11.33203125" style="1" customWidth="1"/>
    <col min="16117" max="16117" width="5.109375" style="1" customWidth="1"/>
    <col min="16118" max="16119" width="3.21875" style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4" width="8" style="1" customWidth="1"/>
    <col min="16135" max="16364" width="8.88671875" style="1" customWidth="1"/>
    <col min="16365" max="16365" width="3.21875" style="1"/>
    <col min="16366" max="16366" width="8.109375" style="1" customWidth="1"/>
    <col min="16367" max="16367" width="15.77734375" style="1" customWidth="1"/>
    <col min="16368" max="16369" width="10.44140625" style="1" customWidth="1"/>
    <col min="16370" max="16370" width="10.44140625" style="1" bestFit="1" customWidth="1"/>
    <col min="16371" max="16372" width="11.33203125" style="1" customWidth="1"/>
    <col min="16373" max="16373" width="5.109375" style="1" customWidth="1"/>
    <col min="16374" max="16384" width="3.21875" style="1"/>
  </cols>
  <sheetData>
    <row r="1" spans="1:15" ht="5.25" customHeight="1"/>
    <row r="2" spans="1:15" ht="26.1" customHeight="1">
      <c r="A2" s="117" t="s">
        <v>0</v>
      </c>
      <c r="B2" s="117"/>
      <c r="C2" s="117"/>
      <c r="D2" s="117"/>
      <c r="E2" s="117"/>
      <c r="F2" s="117"/>
      <c r="G2" s="117"/>
      <c r="H2" s="117"/>
      <c r="J2" s="117" t="s">
        <v>1</v>
      </c>
      <c r="K2" s="117"/>
      <c r="L2" s="117"/>
      <c r="M2" s="117"/>
      <c r="N2" s="117"/>
      <c r="O2" s="117"/>
    </row>
    <row r="3" spans="1:15" ht="19.5" customHeight="1" thickBot="1">
      <c r="A3" s="118" t="s">
        <v>2</v>
      </c>
      <c r="B3" s="118"/>
      <c r="C3" s="118"/>
      <c r="D3" s="118"/>
      <c r="E3" s="118"/>
      <c r="F3" s="118"/>
      <c r="G3" s="118"/>
      <c r="H3" s="118"/>
      <c r="J3" s="118" t="s">
        <v>3</v>
      </c>
      <c r="K3" s="118"/>
      <c r="L3" s="118"/>
      <c r="M3" s="118"/>
      <c r="N3" s="118"/>
      <c r="O3" s="118"/>
    </row>
    <row r="4" spans="1:15" s="7" customFormat="1" ht="19.5" customHeight="1" thickBot="1">
      <c r="A4" s="119" t="s">
        <v>4</v>
      </c>
      <c r="B4" s="120"/>
      <c r="C4" s="121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22" t="s">
        <v>4</v>
      </c>
      <c r="K4" s="123"/>
      <c r="L4" s="124"/>
      <c r="M4" s="8" t="s">
        <v>10</v>
      </c>
      <c r="N4" s="8" t="s">
        <v>11</v>
      </c>
      <c r="O4" s="9" t="s">
        <v>12</v>
      </c>
    </row>
    <row r="5" spans="1:15" ht="19.5" customHeight="1">
      <c r="A5" s="125" t="s">
        <v>13</v>
      </c>
      <c r="B5" s="10" t="s">
        <v>14</v>
      </c>
      <c r="C5" s="11" t="s">
        <v>15</v>
      </c>
      <c r="D5" s="12">
        <v>2244</v>
      </c>
      <c r="E5" s="13">
        <f>'[1]7월'!D5</f>
        <v>2223</v>
      </c>
      <c r="F5" s="12">
        <f>'[2]8월'!$D5</f>
        <v>3618</v>
      </c>
      <c r="G5" s="14">
        <f>(D5-E5)/E5</f>
        <v>9.4466936572199737E-3</v>
      </c>
      <c r="H5" s="15">
        <f>(D5-F5)/F5</f>
        <v>-0.37976782752902155</v>
      </c>
      <c r="J5" s="125" t="s">
        <v>13</v>
      </c>
      <c r="K5" s="10" t="s">
        <v>16</v>
      </c>
      <c r="L5" s="16" t="s">
        <v>15</v>
      </c>
      <c r="M5" s="17">
        <f>D5+'[1]7월'!M5</f>
        <v>18343</v>
      </c>
      <c r="N5" s="18">
        <f>'[2]8월'!$M5</f>
        <v>22698</v>
      </c>
      <c r="O5" s="19">
        <f>(M5-N5)/N5</f>
        <v>-0.19186712485681559</v>
      </c>
    </row>
    <row r="6" spans="1:15" ht="19.5" customHeight="1">
      <c r="A6" s="126"/>
      <c r="B6" s="20"/>
      <c r="C6" s="21" t="s">
        <v>17</v>
      </c>
      <c r="D6" s="22">
        <f>SUM(D5)</f>
        <v>2244</v>
      </c>
      <c r="E6" s="23">
        <f>'[1]7월'!D6</f>
        <v>2223</v>
      </c>
      <c r="F6" s="22">
        <f>'[2]8월'!$D6</f>
        <v>3618</v>
      </c>
      <c r="G6" s="24">
        <f t="shared" ref="G6:G32" si="0">(D6-E6)/E6</f>
        <v>9.4466936572199737E-3</v>
      </c>
      <c r="H6" s="25">
        <f t="shared" ref="H6:H32" si="1">(D6-F6)/F6</f>
        <v>-0.37976782752902155</v>
      </c>
      <c r="J6" s="126"/>
      <c r="K6" s="20"/>
      <c r="L6" s="21" t="s">
        <v>17</v>
      </c>
      <c r="M6" s="26">
        <f>D6+'[1]7월'!M6</f>
        <v>18343</v>
      </c>
      <c r="N6" s="27">
        <f>'[2]8월'!$M6</f>
        <v>22698</v>
      </c>
      <c r="O6" s="28">
        <f t="shared" ref="O6:O32" si="2">(M6-N6)/N6</f>
        <v>-0.19186712485681559</v>
      </c>
    </row>
    <row r="7" spans="1:15" ht="19.5" hidden="1" customHeight="1">
      <c r="A7" s="126"/>
      <c r="B7" s="29" t="s">
        <v>18</v>
      </c>
      <c r="C7" s="30" t="s">
        <v>19</v>
      </c>
      <c r="D7" s="31"/>
      <c r="E7" s="32">
        <f>'[1]7월'!D7</f>
        <v>0</v>
      </c>
      <c r="F7" s="31" t="e">
        <f>'[2]8월'!$D7</f>
        <v>#REF!</v>
      </c>
      <c r="G7" s="33" t="e">
        <f t="shared" si="0"/>
        <v>#DIV/0!</v>
      </c>
      <c r="H7" s="34" t="e">
        <f t="shared" si="1"/>
        <v>#REF!</v>
      </c>
      <c r="J7" s="126"/>
      <c r="K7" s="29" t="s">
        <v>20</v>
      </c>
      <c r="L7" s="30" t="s">
        <v>19</v>
      </c>
      <c r="M7" s="17">
        <f>D7+'[1]7월'!M7</f>
        <v>0</v>
      </c>
      <c r="N7" s="35">
        <f>'[2]8월'!$M7</f>
        <v>13</v>
      </c>
      <c r="O7" s="19">
        <f t="shared" si="2"/>
        <v>-1</v>
      </c>
    </row>
    <row r="8" spans="1:15" ht="19.5" hidden="1" customHeight="1">
      <c r="A8" s="126"/>
      <c r="B8" s="20"/>
      <c r="C8" s="21" t="s">
        <v>17</v>
      </c>
      <c r="D8" s="36">
        <f>SUM(D7)</f>
        <v>0</v>
      </c>
      <c r="E8" s="22">
        <f>'[1]7월'!D8</f>
        <v>0</v>
      </c>
      <c r="F8" s="36">
        <f>'[2]8월'!$D8</f>
        <v>0</v>
      </c>
      <c r="G8" s="24" t="e">
        <f t="shared" si="0"/>
        <v>#DIV/0!</v>
      </c>
      <c r="H8" s="25" t="e">
        <f t="shared" si="1"/>
        <v>#DIV/0!</v>
      </c>
      <c r="J8" s="126"/>
      <c r="K8" s="20"/>
      <c r="L8" s="21" t="s">
        <v>17</v>
      </c>
      <c r="M8" s="26">
        <f>D8+'[1]7월'!M8</f>
        <v>0</v>
      </c>
      <c r="N8" s="37">
        <f>'[2]8월'!$M8</f>
        <v>13</v>
      </c>
      <c r="O8" s="38">
        <f t="shared" si="2"/>
        <v>-1</v>
      </c>
    </row>
    <row r="9" spans="1:15" ht="19.5" hidden="1" customHeight="1">
      <c r="A9" s="126"/>
      <c r="B9" s="39" t="s">
        <v>21</v>
      </c>
      <c r="C9" s="40" t="s">
        <v>22</v>
      </c>
      <c r="D9" s="31"/>
      <c r="E9" s="17">
        <f>'[1]7월'!D9</f>
        <v>0</v>
      </c>
      <c r="F9" s="31" t="e">
        <f>'[2]8월'!$D9</f>
        <v>#REF!</v>
      </c>
      <c r="G9" s="33" t="e">
        <f t="shared" si="0"/>
        <v>#DIV/0!</v>
      </c>
      <c r="H9" s="34" t="e">
        <f t="shared" si="1"/>
        <v>#REF!</v>
      </c>
      <c r="J9" s="126"/>
      <c r="K9" s="39" t="s">
        <v>23</v>
      </c>
      <c r="L9" s="40" t="s">
        <v>22</v>
      </c>
      <c r="M9" s="17">
        <f>D9+'[1]7월'!M9</f>
        <v>0</v>
      </c>
      <c r="N9" s="35">
        <f>'[2]8월'!$M9</f>
        <v>20</v>
      </c>
      <c r="O9" s="41">
        <f t="shared" si="2"/>
        <v>-1</v>
      </c>
    </row>
    <row r="10" spans="1:15" ht="19.5" hidden="1" customHeight="1">
      <c r="A10" s="126"/>
      <c r="B10" s="42"/>
      <c r="C10" s="21" t="s">
        <v>17</v>
      </c>
      <c r="D10" s="36">
        <f>SUM(D9)</f>
        <v>0</v>
      </c>
      <c r="E10" s="13">
        <f>'[1]7월'!D10</f>
        <v>0</v>
      </c>
      <c r="F10" s="36" t="e">
        <f>'[2]8월'!$D10</f>
        <v>#REF!</v>
      </c>
      <c r="G10" s="24" t="e">
        <f t="shared" si="0"/>
        <v>#DIV/0!</v>
      </c>
      <c r="H10" s="25" t="e">
        <f t="shared" si="1"/>
        <v>#REF!</v>
      </c>
      <c r="J10" s="126"/>
      <c r="K10" s="42"/>
      <c r="L10" s="21" t="s">
        <v>17</v>
      </c>
      <c r="M10" s="26">
        <f>D10+'[1]7월'!M10</f>
        <v>0</v>
      </c>
      <c r="N10" s="37">
        <f>'[2]8월'!$M10</f>
        <v>20</v>
      </c>
      <c r="O10" s="38">
        <f t="shared" si="2"/>
        <v>-1</v>
      </c>
    </row>
    <row r="11" spans="1:15" ht="19.5" customHeight="1">
      <c r="A11" s="126"/>
      <c r="B11" s="43" t="s">
        <v>24</v>
      </c>
      <c r="C11" s="40" t="s">
        <v>25</v>
      </c>
      <c r="D11" s="31">
        <v>364</v>
      </c>
      <c r="E11" s="44">
        <f>'[1]7월'!D11</f>
        <v>450</v>
      </c>
      <c r="F11" s="31">
        <f>'[2]8월'!$D11</f>
        <v>739</v>
      </c>
      <c r="G11" s="45">
        <f t="shared" si="0"/>
        <v>-0.19111111111111112</v>
      </c>
      <c r="H11" s="34">
        <f t="shared" si="1"/>
        <v>-0.50744248985115026</v>
      </c>
      <c r="J11" s="126"/>
      <c r="K11" s="43" t="s">
        <v>26</v>
      </c>
      <c r="L11" s="46" t="s">
        <v>25</v>
      </c>
      <c r="M11" s="17">
        <f>D11+'[1]7월'!M11</f>
        <v>4564</v>
      </c>
      <c r="N11" s="35">
        <f>'[2]8월'!$M11</f>
        <v>8874</v>
      </c>
      <c r="O11" s="47">
        <f t="shared" si="2"/>
        <v>-0.48568852828487719</v>
      </c>
    </row>
    <row r="12" spans="1:15" ht="19.5" customHeight="1">
      <c r="A12" s="126"/>
      <c r="B12" s="20"/>
      <c r="C12" s="21" t="s">
        <v>17</v>
      </c>
      <c r="D12" s="36">
        <f>SUM(D11)</f>
        <v>364</v>
      </c>
      <c r="E12" s="22">
        <f>'[1]7월'!D12</f>
        <v>450</v>
      </c>
      <c r="F12" s="36">
        <f>'[2]8월'!$D12</f>
        <v>739</v>
      </c>
      <c r="G12" s="24">
        <f t="shared" si="0"/>
        <v>-0.19111111111111112</v>
      </c>
      <c r="H12" s="25">
        <f t="shared" si="1"/>
        <v>-0.50744248985115026</v>
      </c>
      <c r="J12" s="126"/>
      <c r="K12" s="20"/>
      <c r="L12" s="21" t="s">
        <v>17</v>
      </c>
      <c r="M12" s="26">
        <f>D12+'[1]7월'!M12</f>
        <v>4564</v>
      </c>
      <c r="N12" s="48">
        <f>'[2]8월'!$M12</f>
        <v>8874</v>
      </c>
      <c r="O12" s="38">
        <f t="shared" si="2"/>
        <v>-0.48568852828487719</v>
      </c>
    </row>
    <row r="13" spans="1:15" ht="19.5" hidden="1" customHeight="1">
      <c r="A13" s="126"/>
      <c r="B13" s="43"/>
      <c r="C13" s="40" t="s">
        <v>27</v>
      </c>
      <c r="D13" s="31"/>
      <c r="E13" s="32">
        <f>'[1]7월'!D13</f>
        <v>0</v>
      </c>
      <c r="F13" s="31">
        <f>'[2]8월'!$D13</f>
        <v>66</v>
      </c>
      <c r="G13" s="33" t="e">
        <f t="shared" si="0"/>
        <v>#DIV/0!</v>
      </c>
      <c r="H13" s="34">
        <f t="shared" si="1"/>
        <v>-1</v>
      </c>
      <c r="J13" s="126"/>
      <c r="K13" s="49"/>
      <c r="L13" s="40" t="s">
        <v>27</v>
      </c>
      <c r="M13" s="17">
        <f>D13+'[1]7월'!M13</f>
        <v>1</v>
      </c>
      <c r="N13" s="50">
        <f>'[2]8월'!$M13</f>
        <v>378</v>
      </c>
      <c r="O13" s="38">
        <f t="shared" si="2"/>
        <v>-0.99735449735449733</v>
      </c>
    </row>
    <row r="14" spans="1:15" ht="19.5" hidden="1" customHeight="1">
      <c r="A14" s="126"/>
      <c r="B14" s="20"/>
      <c r="C14" s="21" t="s">
        <v>28</v>
      </c>
      <c r="D14" s="36">
        <f>SUM(D13)</f>
        <v>0</v>
      </c>
      <c r="E14" s="23">
        <f>'[1]7월'!D14</f>
        <v>0</v>
      </c>
      <c r="F14" s="36">
        <f>'[2]8월'!$D14</f>
        <v>66</v>
      </c>
      <c r="G14" s="24" t="e">
        <f t="shared" si="0"/>
        <v>#DIV/0!</v>
      </c>
      <c r="H14" s="25">
        <f t="shared" si="1"/>
        <v>-1</v>
      </c>
      <c r="J14" s="126"/>
      <c r="K14" s="49"/>
      <c r="L14" s="21" t="s">
        <v>17</v>
      </c>
      <c r="M14" s="26">
        <f>D14+'[1]7월'!M14</f>
        <v>1</v>
      </c>
      <c r="N14" s="51">
        <f>'[2]8월'!$M14</f>
        <v>378</v>
      </c>
      <c r="O14" s="38">
        <f t="shared" si="2"/>
        <v>-0.99735449735449733</v>
      </c>
    </row>
    <row r="15" spans="1:15" ht="19.5" customHeight="1">
      <c r="A15" s="126"/>
      <c r="B15" s="52" t="s">
        <v>29</v>
      </c>
      <c r="C15" s="40" t="s">
        <v>30</v>
      </c>
      <c r="D15" s="32" t="s">
        <v>31</v>
      </c>
      <c r="E15" s="32">
        <f>'[1]7월'!D15</f>
        <v>0</v>
      </c>
      <c r="F15" s="31">
        <f>'[2]8월'!$D15</f>
        <v>12</v>
      </c>
      <c r="G15" s="53">
        <v>0</v>
      </c>
      <c r="H15" s="54">
        <v>0</v>
      </c>
      <c r="J15" s="126"/>
      <c r="K15" s="29" t="s">
        <v>29</v>
      </c>
      <c r="L15" s="46" t="s">
        <v>30</v>
      </c>
      <c r="M15" s="44">
        <v>68</v>
      </c>
      <c r="N15" s="35">
        <f>'[2]8월'!$M15</f>
        <v>125</v>
      </c>
      <c r="O15" s="38">
        <f t="shared" si="2"/>
        <v>-0.45600000000000002</v>
      </c>
    </row>
    <row r="16" spans="1:15" ht="19.5" customHeight="1">
      <c r="A16" s="126"/>
      <c r="B16" s="20"/>
      <c r="C16" s="21" t="s">
        <v>17</v>
      </c>
      <c r="D16" s="36">
        <f>SUM(D15)</f>
        <v>0</v>
      </c>
      <c r="E16" s="22">
        <f>'[1]7월'!D16</f>
        <v>0</v>
      </c>
      <c r="F16" s="36">
        <f>'[2]8월'!$D16</f>
        <v>12</v>
      </c>
      <c r="G16" s="53">
        <v>0</v>
      </c>
      <c r="H16" s="54">
        <v>0</v>
      </c>
      <c r="J16" s="126"/>
      <c r="K16" s="20"/>
      <c r="L16" s="21" t="s">
        <v>17</v>
      </c>
      <c r="M16" s="26">
        <f>D16+'[1]7월'!M16</f>
        <v>68</v>
      </c>
      <c r="N16" s="48">
        <f>'[2]8월'!$M16</f>
        <v>125</v>
      </c>
      <c r="O16" s="55">
        <f t="shared" si="2"/>
        <v>-0.45600000000000002</v>
      </c>
    </row>
    <row r="17" spans="1:15" ht="19.5" hidden="1" customHeight="1">
      <c r="A17" s="56"/>
      <c r="B17" s="127" t="s">
        <v>32</v>
      </c>
      <c r="C17" s="40" t="s">
        <v>33</v>
      </c>
      <c r="D17" s="44"/>
      <c r="E17" s="44">
        <f>'[1]7월'!D17</f>
        <v>0</v>
      </c>
      <c r="F17" s="44" t="e">
        <f>'[2]8월'!$D17</f>
        <v>#REF!</v>
      </c>
      <c r="G17" s="33" t="e">
        <f t="shared" si="0"/>
        <v>#DIV/0!</v>
      </c>
      <c r="H17" s="34" t="e">
        <f t="shared" si="1"/>
        <v>#REF!</v>
      </c>
      <c r="J17" s="57"/>
      <c r="K17" s="127" t="s">
        <v>32</v>
      </c>
      <c r="L17" s="40" t="s">
        <v>33</v>
      </c>
      <c r="M17" s="17" t="e">
        <f>D17+'[1]7월'!M17</f>
        <v>#VALUE!</v>
      </c>
      <c r="N17" s="35">
        <f>'[2]8월'!$M17</f>
        <v>10</v>
      </c>
      <c r="O17" s="47" t="e">
        <f>(M17-N17)/N17</f>
        <v>#VALUE!</v>
      </c>
    </row>
    <row r="18" spans="1:15" ht="19.5" customHeight="1">
      <c r="A18" s="56"/>
      <c r="B18" s="128"/>
      <c r="C18" s="40" t="s">
        <v>34</v>
      </c>
      <c r="D18" s="58">
        <v>41</v>
      </c>
      <c r="E18" s="59">
        <f>'[1]7월'!D18</f>
        <v>72</v>
      </c>
      <c r="F18" s="44">
        <f>'[2]8월'!$D18</f>
        <v>212</v>
      </c>
      <c r="G18" s="45">
        <f>(D18-E18)/E18</f>
        <v>-0.43055555555555558</v>
      </c>
      <c r="H18" s="34">
        <f t="shared" si="1"/>
        <v>-0.80660377358490565</v>
      </c>
      <c r="J18" s="57"/>
      <c r="K18" s="128"/>
      <c r="L18" s="40" t="s">
        <v>34</v>
      </c>
      <c r="M18" s="17">
        <f>D18+'[1]7월'!M18</f>
        <v>1398</v>
      </c>
      <c r="N18" s="35">
        <f>'[2]8월'!$M18</f>
        <v>2184</v>
      </c>
      <c r="O18" s="47">
        <f>(M18-N18)/N18</f>
        <v>-0.35989010989010989</v>
      </c>
    </row>
    <row r="19" spans="1:15" ht="19.5" customHeight="1">
      <c r="A19" s="56"/>
      <c r="B19" s="129"/>
      <c r="C19" s="21" t="s">
        <v>17</v>
      </c>
      <c r="D19" s="22">
        <f>SUM(D17:D18)</f>
        <v>41</v>
      </c>
      <c r="E19" s="22">
        <f>'[1]7월'!D19</f>
        <v>72</v>
      </c>
      <c r="F19" s="22">
        <f>'[2]8월'!$D19</f>
        <v>212</v>
      </c>
      <c r="G19" s="24">
        <f>(D19-E19)/E19</f>
        <v>-0.43055555555555558</v>
      </c>
      <c r="H19" s="25">
        <f t="shared" si="1"/>
        <v>-0.80660377358490565</v>
      </c>
      <c r="J19" s="57"/>
      <c r="K19" s="130"/>
      <c r="L19" s="21" t="s">
        <v>17</v>
      </c>
      <c r="M19" s="26">
        <f>D19+'[1]7월'!M19</f>
        <v>1398</v>
      </c>
      <c r="N19" s="27">
        <f>'[2]8월'!$M19</f>
        <v>2184</v>
      </c>
      <c r="O19" s="55">
        <f>(M19-N19)/N19</f>
        <v>-0.35989010989010989</v>
      </c>
    </row>
    <row r="20" spans="1:15" ht="19.5" customHeight="1">
      <c r="A20" s="131" t="s">
        <v>35</v>
      </c>
      <c r="B20" s="132"/>
      <c r="C20" s="133"/>
      <c r="D20" s="60">
        <f>SUM(D6,D8,D10,D12,D14,D16,D19)</f>
        <v>2649</v>
      </c>
      <c r="E20" s="60">
        <f>'[1]7월'!D20</f>
        <v>2745</v>
      </c>
      <c r="F20" s="60">
        <f>'[2]8월'!$D20</f>
        <v>4647</v>
      </c>
      <c r="G20" s="61">
        <f t="shared" si="0"/>
        <v>-3.4972677595628415E-2</v>
      </c>
      <c r="H20" s="62">
        <f t="shared" si="1"/>
        <v>-0.42995480955455134</v>
      </c>
      <c r="J20" s="131" t="s">
        <v>35</v>
      </c>
      <c r="K20" s="134"/>
      <c r="L20" s="135"/>
      <c r="M20" s="63">
        <f>D20+'[1]7월'!M20</f>
        <v>24374</v>
      </c>
      <c r="N20" s="63">
        <f>'[2]8월'!$M20</f>
        <v>34302</v>
      </c>
      <c r="O20" s="64">
        <f t="shared" si="2"/>
        <v>-0.28942918780246052</v>
      </c>
    </row>
    <row r="21" spans="1:15" ht="19.5" hidden="1" customHeight="1">
      <c r="A21" s="138" t="s">
        <v>36</v>
      </c>
      <c r="B21" s="136" t="s">
        <v>37</v>
      </c>
      <c r="C21" s="137"/>
      <c r="D21" s="58" t="s">
        <v>31</v>
      </c>
      <c r="E21" s="58">
        <f>'[1]7월'!D21</f>
        <v>0</v>
      </c>
      <c r="F21" s="58" t="e">
        <f>'[2]8월'!$D21</f>
        <v>#REF!</v>
      </c>
      <c r="G21" s="33" t="e">
        <f t="shared" si="0"/>
        <v>#VALUE!</v>
      </c>
      <c r="H21" s="34" t="e">
        <f t="shared" si="1"/>
        <v>#VALUE!</v>
      </c>
      <c r="J21" s="138" t="s">
        <v>36</v>
      </c>
      <c r="K21" s="136" t="s">
        <v>37</v>
      </c>
      <c r="L21" s="137"/>
      <c r="M21" s="17" t="s">
        <v>31</v>
      </c>
      <c r="N21" s="65">
        <f>'[2]8월'!$M21</f>
        <v>8</v>
      </c>
      <c r="O21" s="66" t="s">
        <v>31</v>
      </c>
    </row>
    <row r="22" spans="1:15" ht="19.5" hidden="1" customHeight="1">
      <c r="A22" s="126"/>
      <c r="B22" s="136" t="s">
        <v>38</v>
      </c>
      <c r="C22" s="137"/>
      <c r="D22" s="58" t="s">
        <v>31</v>
      </c>
      <c r="E22" s="31">
        <f>'[1]7월'!D22</f>
        <v>0</v>
      </c>
      <c r="F22" s="31" t="e">
        <f>'[2]8월'!$D22</f>
        <v>#REF!</v>
      </c>
      <c r="G22" s="33" t="e">
        <f t="shared" si="0"/>
        <v>#VALUE!</v>
      </c>
      <c r="H22" s="34" t="e">
        <f t="shared" si="1"/>
        <v>#VALUE!</v>
      </c>
      <c r="J22" s="126"/>
      <c r="K22" s="136" t="s">
        <v>38</v>
      </c>
      <c r="L22" s="137"/>
      <c r="M22" s="17" t="s">
        <v>31</v>
      </c>
      <c r="N22" s="65">
        <f>'[2]8월'!$M22</f>
        <v>7</v>
      </c>
      <c r="O22" s="66" t="s">
        <v>31</v>
      </c>
    </row>
    <row r="23" spans="1:15" ht="19.5" customHeight="1">
      <c r="A23" s="126"/>
      <c r="B23" s="136" t="s">
        <v>39</v>
      </c>
      <c r="C23" s="137"/>
      <c r="D23" s="31">
        <v>419</v>
      </c>
      <c r="E23" s="31">
        <f>'[1]7월'!D23</f>
        <v>428</v>
      </c>
      <c r="F23" s="31">
        <f>'[2]8월'!$D23</f>
        <v>1047</v>
      </c>
      <c r="G23" s="33">
        <f t="shared" si="0"/>
        <v>-2.1028037383177569E-2</v>
      </c>
      <c r="H23" s="34">
        <f t="shared" si="1"/>
        <v>-0.59980897803247368</v>
      </c>
      <c r="J23" s="126"/>
      <c r="K23" s="136" t="s">
        <v>39</v>
      </c>
      <c r="L23" s="137"/>
      <c r="M23" s="17">
        <f>D23+'[1]7월'!M23</f>
        <v>4625</v>
      </c>
      <c r="N23" s="65">
        <f>'[2]8월'!$M23</f>
        <v>8275</v>
      </c>
      <c r="O23" s="66">
        <f t="shared" si="2"/>
        <v>-0.44108761329305135</v>
      </c>
    </row>
    <row r="24" spans="1:15" ht="19.5" customHeight="1">
      <c r="A24" s="126"/>
      <c r="B24" s="136" t="s">
        <v>40</v>
      </c>
      <c r="C24" s="137"/>
      <c r="D24" s="31">
        <v>1780</v>
      </c>
      <c r="E24" s="31">
        <f>'[1]7월'!D24</f>
        <v>2494</v>
      </c>
      <c r="F24" s="31">
        <v>0</v>
      </c>
      <c r="G24" s="33">
        <f t="shared" si="0"/>
        <v>-0.2862870890136327</v>
      </c>
      <c r="H24" s="54">
        <v>0</v>
      </c>
      <c r="J24" s="126"/>
      <c r="K24" s="136" t="s">
        <v>40</v>
      </c>
      <c r="L24" s="137"/>
      <c r="M24" s="17">
        <f>D24+'[1]7월'!M24</f>
        <v>13819</v>
      </c>
      <c r="N24" s="65">
        <v>0</v>
      </c>
      <c r="O24" s="54">
        <v>0</v>
      </c>
    </row>
    <row r="25" spans="1:15" ht="19.5" customHeight="1">
      <c r="A25" s="126"/>
      <c r="B25" s="136" t="s">
        <v>41</v>
      </c>
      <c r="C25" s="137"/>
      <c r="D25" s="31">
        <v>71</v>
      </c>
      <c r="E25" s="31">
        <f>'[1]7월'!D25</f>
        <v>92</v>
      </c>
      <c r="F25" s="31">
        <f>'[2]8월'!$D24</f>
        <v>166</v>
      </c>
      <c r="G25" s="33">
        <f t="shared" si="0"/>
        <v>-0.22826086956521738</v>
      </c>
      <c r="H25" s="34">
        <f t="shared" si="1"/>
        <v>-0.57228915662650603</v>
      </c>
      <c r="J25" s="126"/>
      <c r="K25" s="136" t="s">
        <v>41</v>
      </c>
      <c r="L25" s="137"/>
      <c r="M25" s="17">
        <f>D25+'[1]7월'!M25</f>
        <v>901</v>
      </c>
      <c r="N25" s="65">
        <f>'[2]8월'!$M24</f>
        <v>1502</v>
      </c>
      <c r="O25" s="66">
        <f t="shared" si="2"/>
        <v>-0.40013315579227698</v>
      </c>
    </row>
    <row r="26" spans="1:15" ht="19.5" customHeight="1">
      <c r="A26" s="126"/>
      <c r="B26" s="136" t="s">
        <v>42</v>
      </c>
      <c r="C26" s="137"/>
      <c r="D26" s="31">
        <v>318</v>
      </c>
      <c r="E26" s="31">
        <f>'[1]7월'!D26</f>
        <v>329</v>
      </c>
      <c r="F26" s="31">
        <v>0</v>
      </c>
      <c r="G26" s="33">
        <f t="shared" si="0"/>
        <v>-3.3434650455927049E-2</v>
      </c>
      <c r="H26" s="54">
        <v>0</v>
      </c>
      <c r="J26" s="126"/>
      <c r="K26" s="136" t="s">
        <v>42</v>
      </c>
      <c r="L26" s="137"/>
      <c r="M26" s="17">
        <f>D26+'[1]7월'!M26</f>
        <v>2885</v>
      </c>
      <c r="N26" s="65">
        <v>0</v>
      </c>
      <c r="O26" s="54">
        <v>0</v>
      </c>
    </row>
    <row r="27" spans="1:15" s="7" customFormat="1" ht="19.5" customHeight="1">
      <c r="A27" s="131" t="s">
        <v>43</v>
      </c>
      <c r="B27" s="132"/>
      <c r="C27" s="133"/>
      <c r="D27" s="60">
        <f>SUM(D21:D26)</f>
        <v>2588</v>
      </c>
      <c r="E27" s="60">
        <f>'[1]7월'!D27</f>
        <v>3343</v>
      </c>
      <c r="F27" s="60">
        <f>'[2]8월'!$D25</f>
        <v>1213</v>
      </c>
      <c r="G27" s="61">
        <f t="shared" si="0"/>
        <v>-0.22584504935686509</v>
      </c>
      <c r="H27" s="62">
        <f t="shared" si="1"/>
        <v>1.1335531739488871</v>
      </c>
      <c r="J27" s="131" t="s">
        <v>43</v>
      </c>
      <c r="K27" s="134"/>
      <c r="L27" s="135"/>
      <c r="M27" s="63">
        <f>SUM(M21:M26)</f>
        <v>22230</v>
      </c>
      <c r="N27" s="63">
        <f>'[2]8월'!$M25</f>
        <v>9792</v>
      </c>
      <c r="O27" s="64">
        <f t="shared" si="2"/>
        <v>1.2702205882352942</v>
      </c>
    </row>
    <row r="28" spans="1:15" ht="19.5" customHeight="1">
      <c r="A28" s="139" t="s">
        <v>44</v>
      </c>
      <c r="B28" s="136" t="s">
        <v>45</v>
      </c>
      <c r="C28" s="137"/>
      <c r="D28" s="67">
        <v>96</v>
      </c>
      <c r="E28" s="67">
        <f>'[1]7월'!D28</f>
        <v>369</v>
      </c>
      <c r="F28" s="67">
        <v>0</v>
      </c>
      <c r="G28" s="33">
        <f t="shared" si="0"/>
        <v>-0.73983739837398377</v>
      </c>
      <c r="H28" s="54">
        <v>0</v>
      </c>
      <c r="J28" s="139" t="s">
        <v>44</v>
      </c>
      <c r="K28" s="136" t="s">
        <v>45</v>
      </c>
      <c r="L28" s="137"/>
      <c r="M28" s="17">
        <f>D28+'[1]7월'!M28</f>
        <v>3272</v>
      </c>
      <c r="N28" s="65">
        <v>0</v>
      </c>
      <c r="O28" s="54">
        <v>0</v>
      </c>
    </row>
    <row r="29" spans="1:15" ht="19.5" customHeight="1">
      <c r="A29" s="140"/>
      <c r="B29" s="141" t="s">
        <v>46</v>
      </c>
      <c r="C29" s="142"/>
      <c r="D29" s="67">
        <v>273</v>
      </c>
      <c r="E29" s="67">
        <f>'[1]7월'!D29</f>
        <v>244</v>
      </c>
      <c r="F29" s="67">
        <f>'[2]8월'!$D26</f>
        <v>275</v>
      </c>
      <c r="G29" s="33">
        <f t="shared" si="0"/>
        <v>0.11885245901639344</v>
      </c>
      <c r="H29" s="34">
        <f t="shared" si="1"/>
        <v>-7.2727272727272727E-3</v>
      </c>
      <c r="J29" s="140"/>
      <c r="K29" s="141" t="s">
        <v>46</v>
      </c>
      <c r="L29" s="142"/>
      <c r="M29" s="17">
        <f>D29+'[1]7월'!M29</f>
        <v>1997</v>
      </c>
      <c r="N29" s="65">
        <f>'[2]8월'!$M26</f>
        <v>2315</v>
      </c>
      <c r="O29" s="41">
        <f t="shared" si="2"/>
        <v>-0.13736501079913607</v>
      </c>
    </row>
    <row r="30" spans="1:15" ht="19.5" customHeight="1">
      <c r="A30" s="140"/>
      <c r="B30" s="136" t="s">
        <v>47</v>
      </c>
      <c r="C30" s="137"/>
      <c r="D30" s="31">
        <v>292</v>
      </c>
      <c r="E30" s="67">
        <f>'[1]7월'!D30</f>
        <v>287</v>
      </c>
      <c r="F30" s="31">
        <f>'[2]8월'!$D27</f>
        <v>276</v>
      </c>
      <c r="G30" s="33">
        <f t="shared" si="0"/>
        <v>1.7421602787456445E-2</v>
      </c>
      <c r="H30" s="34">
        <f t="shared" si="1"/>
        <v>5.7971014492753624E-2</v>
      </c>
      <c r="J30" s="140"/>
      <c r="K30" s="136" t="s">
        <v>47</v>
      </c>
      <c r="L30" s="137"/>
      <c r="M30" s="17">
        <f>D30+'[1]7월'!M30</f>
        <v>2103</v>
      </c>
      <c r="N30" s="65">
        <f>'[2]8월'!$M27</f>
        <v>2325</v>
      </c>
      <c r="O30" s="41">
        <f t="shared" si="2"/>
        <v>-9.5483870967741941E-2</v>
      </c>
    </row>
    <row r="31" spans="1:15" ht="19.5" customHeight="1" thickBot="1">
      <c r="A31" s="143" t="s">
        <v>48</v>
      </c>
      <c r="B31" s="144"/>
      <c r="C31" s="145"/>
      <c r="D31" s="68">
        <f>SUM(D28:D30)</f>
        <v>661</v>
      </c>
      <c r="E31" s="68">
        <f>'[1]7월'!D31</f>
        <v>900</v>
      </c>
      <c r="F31" s="68">
        <f>'[2]8월'!$D28</f>
        <v>551</v>
      </c>
      <c r="G31" s="69">
        <f t="shared" si="0"/>
        <v>-0.26555555555555554</v>
      </c>
      <c r="H31" s="70">
        <f t="shared" si="1"/>
        <v>0.19963702359346641</v>
      </c>
      <c r="J31" s="131" t="s">
        <v>48</v>
      </c>
      <c r="K31" s="134"/>
      <c r="L31" s="135"/>
      <c r="M31" s="71">
        <f>D31+'[1]7월'!M31</f>
        <v>7372</v>
      </c>
      <c r="N31" s="71">
        <f>'[2]8월'!$M28</f>
        <v>4640</v>
      </c>
      <c r="O31" s="72">
        <f t="shared" si="2"/>
        <v>0.58879310344827585</v>
      </c>
    </row>
    <row r="32" spans="1:15" s="7" customFormat="1" ht="19.5" customHeight="1" thickBot="1">
      <c r="A32" s="146" t="s">
        <v>49</v>
      </c>
      <c r="B32" s="147"/>
      <c r="C32" s="148"/>
      <c r="D32" s="73">
        <f>SUM(D20,D27,D31)</f>
        <v>5898</v>
      </c>
      <c r="E32" s="73">
        <f>'[1]7월'!D32</f>
        <v>6988</v>
      </c>
      <c r="F32" s="73">
        <f>'[2]8월'!$D29</f>
        <v>6411</v>
      </c>
      <c r="G32" s="74">
        <f t="shared" si="0"/>
        <v>-0.15598168288494563</v>
      </c>
      <c r="H32" s="74">
        <f t="shared" si="1"/>
        <v>-8.0018717828731864E-2</v>
      </c>
      <c r="J32" s="146" t="s">
        <v>49</v>
      </c>
      <c r="K32" s="147"/>
      <c r="L32" s="148"/>
      <c r="M32" s="73">
        <f>D32+'[1]7월'!M32</f>
        <v>53978</v>
      </c>
      <c r="N32" s="75">
        <f>'[2]8월'!$M29</f>
        <v>48763</v>
      </c>
      <c r="O32" s="76">
        <f t="shared" si="2"/>
        <v>0.10694584008367</v>
      </c>
    </row>
    <row r="33" spans="1:16" s="7" customFormat="1" ht="16.5" customHeight="1">
      <c r="A33" s="149"/>
      <c r="B33" s="150"/>
      <c r="C33" s="150"/>
      <c r="D33" s="150"/>
      <c r="E33" s="77"/>
      <c r="F33" s="151"/>
      <c r="G33" s="150"/>
      <c r="H33" s="150"/>
      <c r="I33" s="150"/>
      <c r="J33" s="152"/>
      <c r="K33" s="152"/>
      <c r="L33" s="152"/>
      <c r="M33" s="152"/>
      <c r="N33" s="152"/>
      <c r="O33" s="78"/>
    </row>
    <row r="34" spans="1:16" s="7" customFormat="1" ht="16.5" customHeight="1">
      <c r="A34" s="79"/>
      <c r="B34" s="80"/>
      <c r="C34" s="80"/>
      <c r="D34" s="80"/>
      <c r="E34" s="77"/>
      <c r="F34" s="77"/>
      <c r="G34" s="78"/>
      <c r="H34" s="81"/>
      <c r="J34" s="151"/>
      <c r="K34" s="150"/>
      <c r="L34" s="150"/>
      <c r="M34" s="150"/>
      <c r="N34" s="77"/>
      <c r="O34" s="78"/>
    </row>
    <row r="35" spans="1:16" s="7" customFormat="1" ht="16.5" customHeight="1">
      <c r="A35" s="79"/>
      <c r="B35" s="80"/>
      <c r="C35" s="80"/>
      <c r="D35" s="80"/>
      <c r="E35" s="77"/>
      <c r="F35" s="77"/>
      <c r="G35" s="78"/>
      <c r="H35" s="81"/>
      <c r="J35" s="80"/>
      <c r="K35" s="80"/>
      <c r="L35" s="80"/>
      <c r="M35" s="80"/>
      <c r="N35" s="77"/>
      <c r="O35" s="78"/>
    </row>
    <row r="36" spans="1:16" ht="21" customHeight="1" thickBot="1">
      <c r="A36" s="82" t="s">
        <v>50</v>
      </c>
      <c r="B36" s="83"/>
      <c r="C36" s="83"/>
      <c r="D36" s="84"/>
      <c r="E36" s="84"/>
      <c r="F36" s="84"/>
      <c r="G36" s="81"/>
      <c r="H36" s="81"/>
      <c r="J36" s="85" t="s">
        <v>50</v>
      </c>
      <c r="K36" s="83"/>
      <c r="L36" s="83"/>
      <c r="M36" s="84"/>
      <c r="N36" s="84"/>
      <c r="O36" s="81" t="s">
        <v>64</v>
      </c>
      <c r="P36" s="7"/>
    </row>
    <row r="37" spans="1:16" ht="19.5" customHeight="1">
      <c r="A37" s="157" t="s">
        <v>51</v>
      </c>
      <c r="B37" s="155" t="s">
        <v>52</v>
      </c>
      <c r="C37" s="156"/>
      <c r="D37" s="86">
        <v>4629</v>
      </c>
      <c r="E37" s="87">
        <f>'[1]7월'!D36</f>
        <v>5123</v>
      </c>
      <c r="F37" s="86">
        <f>'[2]8월'!$D34</f>
        <v>7399</v>
      </c>
      <c r="G37" s="14">
        <f t="shared" ref="G37:G42" si="3">(D37-E37)/E37</f>
        <v>-9.642787429240679E-2</v>
      </c>
      <c r="H37" s="15">
        <f t="shared" ref="H37:H42" si="4">(D37-F37)/F37</f>
        <v>-0.37437491552912555</v>
      </c>
      <c r="J37" s="157" t="s">
        <v>51</v>
      </c>
      <c r="K37" s="155" t="s">
        <v>53</v>
      </c>
      <c r="L37" s="160"/>
      <c r="M37" s="88">
        <f>D37+'[1]7월'!M36</f>
        <v>37401</v>
      </c>
      <c r="N37" s="89">
        <f>'[2]8월'!$M34</f>
        <v>76603</v>
      </c>
      <c r="O37" s="90">
        <f>(M37-N37)/N37</f>
        <v>-0.5117554142788141</v>
      </c>
      <c r="P37" s="7"/>
    </row>
    <row r="38" spans="1:16" ht="19.5" hidden="1" customHeight="1">
      <c r="A38" s="158"/>
      <c r="B38" s="153" t="s">
        <v>54</v>
      </c>
      <c r="C38" s="136"/>
      <c r="D38" s="44">
        <v>0</v>
      </c>
      <c r="E38" s="31">
        <f>'[1]7월'!D37</f>
        <v>0</v>
      </c>
      <c r="F38" s="91">
        <f>'[2]8월'!$D35</f>
        <v>0</v>
      </c>
      <c r="G38" s="33" t="e">
        <f t="shared" si="3"/>
        <v>#DIV/0!</v>
      </c>
      <c r="H38" s="34" t="e">
        <f t="shared" si="4"/>
        <v>#DIV/0!</v>
      </c>
      <c r="J38" s="158"/>
      <c r="K38" s="153" t="s">
        <v>55</v>
      </c>
      <c r="L38" s="154"/>
      <c r="M38" s="92"/>
      <c r="N38" s="93">
        <f>'[2]8월'!$M35</f>
        <v>1225</v>
      </c>
      <c r="O38" s="41">
        <f t="shared" ref="O37:O42" si="5">(M38-N38)/N38</f>
        <v>-1</v>
      </c>
      <c r="P38" s="7"/>
    </row>
    <row r="39" spans="1:16" ht="19.149999999999999" hidden="1" customHeight="1">
      <c r="A39" s="158"/>
      <c r="B39" s="153" t="s">
        <v>56</v>
      </c>
      <c r="C39" s="136"/>
      <c r="D39" s="31">
        <v>0</v>
      </c>
      <c r="E39" s="94">
        <f>'[1]7월'!D38</f>
        <v>0</v>
      </c>
      <c r="F39" s="91">
        <f>'[2]8월'!$D36</f>
        <v>0</v>
      </c>
      <c r="G39" s="95">
        <v>0</v>
      </c>
      <c r="H39" s="41" t="e">
        <f t="shared" si="4"/>
        <v>#DIV/0!</v>
      </c>
      <c r="J39" s="158"/>
      <c r="K39" s="153" t="s">
        <v>57</v>
      </c>
      <c r="L39" s="154"/>
      <c r="M39" s="92"/>
      <c r="N39" s="96">
        <f>'[2]8월'!$M36</f>
        <v>0</v>
      </c>
      <c r="O39" s="41" t="e">
        <f t="shared" si="5"/>
        <v>#DIV/0!</v>
      </c>
      <c r="P39" s="7"/>
    </row>
    <row r="40" spans="1:16" ht="19.5" customHeight="1">
      <c r="A40" s="158"/>
      <c r="B40" s="153" t="s">
        <v>36</v>
      </c>
      <c r="C40" s="136"/>
      <c r="D40" s="91">
        <v>17008</v>
      </c>
      <c r="E40" s="67">
        <f>'[1]7월'!D39</f>
        <v>22254</v>
      </c>
      <c r="F40" s="91">
        <f>'[2]8월'!$D37</f>
        <v>9778</v>
      </c>
      <c r="G40" s="33">
        <f t="shared" si="3"/>
        <v>-0.23573290195021121</v>
      </c>
      <c r="H40" s="34">
        <f t="shared" si="4"/>
        <v>0.73941501329515236</v>
      </c>
      <c r="J40" s="158"/>
      <c r="K40" s="153" t="s">
        <v>58</v>
      </c>
      <c r="L40" s="154"/>
      <c r="M40" s="92">
        <f>D40+'[1]7월'!M39</f>
        <v>132687</v>
      </c>
      <c r="N40" s="96">
        <f>'[2]8월'!$M37</f>
        <v>154274</v>
      </c>
      <c r="O40" s="41">
        <f t="shared" si="5"/>
        <v>-0.13992636477954809</v>
      </c>
      <c r="P40" s="7"/>
    </row>
    <row r="41" spans="1:16" ht="19.5" customHeight="1" thickBot="1">
      <c r="A41" s="159"/>
      <c r="B41" s="165" t="s">
        <v>59</v>
      </c>
      <c r="C41" s="166"/>
      <c r="D41" s="91">
        <v>212</v>
      </c>
      <c r="E41" s="97">
        <f>'[1]7월'!D40</f>
        <v>267</v>
      </c>
      <c r="F41" s="91">
        <f>'[2]8월'!$D38</f>
        <v>929</v>
      </c>
      <c r="G41" s="33">
        <f t="shared" si="3"/>
        <v>-0.20599250936329588</v>
      </c>
      <c r="H41" s="98">
        <f>(D41-F41)/F41</f>
        <v>-0.77179763186221739</v>
      </c>
      <c r="J41" s="159"/>
      <c r="K41" s="165" t="s">
        <v>60</v>
      </c>
      <c r="L41" s="167"/>
      <c r="M41" s="99">
        <f>D41+'[1]7월'!M40</f>
        <v>4351</v>
      </c>
      <c r="N41" s="100">
        <f>'[2]8월'!$M38</f>
        <v>6675</v>
      </c>
      <c r="O41" s="41">
        <f t="shared" si="5"/>
        <v>-0.34816479400749062</v>
      </c>
      <c r="P41" s="84"/>
    </row>
    <row r="42" spans="1:16" ht="19.5" customHeight="1" thickBot="1">
      <c r="A42" s="146" t="s">
        <v>61</v>
      </c>
      <c r="B42" s="147"/>
      <c r="C42" s="147"/>
      <c r="D42" s="73">
        <f>SUM(D37:D41)</f>
        <v>21849</v>
      </c>
      <c r="E42" s="73">
        <f>SUM(E37:E41)</f>
        <v>27644</v>
      </c>
      <c r="F42" s="73">
        <f>SUM(F37:F41)</f>
        <v>18106</v>
      </c>
      <c r="G42" s="74">
        <f t="shared" si="3"/>
        <v>-0.20962957603819998</v>
      </c>
      <c r="H42" s="74">
        <f t="shared" si="4"/>
        <v>0.20672705180603115</v>
      </c>
      <c r="I42" s="101"/>
      <c r="J42" s="168" t="s">
        <v>61</v>
      </c>
      <c r="K42" s="169"/>
      <c r="L42" s="169"/>
      <c r="M42" s="75">
        <f>D42+'[1]7월'!M41</f>
        <v>174439</v>
      </c>
      <c r="N42" s="75">
        <f>'[2]8월'!$M39</f>
        <v>238777</v>
      </c>
      <c r="O42" s="74">
        <f>(M42-N42)/N42</f>
        <v>-0.26944806241807207</v>
      </c>
      <c r="P42" s="101"/>
    </row>
    <row r="43" spans="1:16" ht="19.5" customHeight="1" thickBot="1">
      <c r="A43" s="102"/>
      <c r="B43" s="103"/>
      <c r="C43" s="103"/>
      <c r="D43" s="104"/>
      <c r="E43" s="104"/>
      <c r="F43" s="104"/>
      <c r="G43" s="105"/>
      <c r="H43" s="81"/>
      <c r="J43" s="106"/>
      <c r="K43" s="107"/>
      <c r="L43" s="107"/>
      <c r="M43" s="108"/>
      <c r="N43" s="109"/>
      <c r="O43" s="110"/>
    </row>
    <row r="44" spans="1:16" ht="19.5" customHeight="1" thickBot="1">
      <c r="A44" s="161" t="s">
        <v>62</v>
      </c>
      <c r="B44" s="162"/>
      <c r="C44" s="163"/>
      <c r="D44" s="111">
        <f>D32+D42</f>
        <v>27747</v>
      </c>
      <c r="E44" s="111">
        <f>E32+E42</f>
        <v>34632</v>
      </c>
      <c r="F44" s="111">
        <f>F32+F42</f>
        <v>24517</v>
      </c>
      <c r="G44" s="112">
        <f>(D44-E44)/E44</f>
        <v>-0.19880457380457381</v>
      </c>
      <c r="H44" s="112">
        <f>(D44-F44)/F44</f>
        <v>0.13174531957417301</v>
      </c>
      <c r="J44" s="161" t="s">
        <v>63</v>
      </c>
      <c r="K44" s="162"/>
      <c r="L44" s="163"/>
      <c r="M44" s="113">
        <f>M32+M42</f>
        <v>228417</v>
      </c>
      <c r="N44" s="113">
        <f>N32+N42</f>
        <v>287540</v>
      </c>
      <c r="O44" s="112">
        <f>(M44-N44)/N44</f>
        <v>-0.20561660986297559</v>
      </c>
    </row>
    <row r="45" spans="1:16" ht="21.75" customHeight="1">
      <c r="A45" s="164"/>
      <c r="B45" s="164"/>
      <c r="C45" s="164"/>
      <c r="D45" s="164"/>
      <c r="J45" s="85"/>
      <c r="K45" s="114"/>
      <c r="L45" s="114"/>
      <c r="M45" s="114"/>
      <c r="N45" s="114"/>
      <c r="O45" s="114"/>
    </row>
    <row r="46" spans="1:16" s="7" customFormat="1" ht="18" customHeight="1">
      <c r="A46" s="85"/>
      <c r="J46" s="115"/>
      <c r="K46" s="114"/>
      <c r="L46" s="114"/>
      <c r="M46" s="114"/>
      <c r="N46" s="114"/>
      <c r="O46" s="114"/>
    </row>
    <row r="47" spans="1:16" s="7" customFormat="1" ht="18" customHeight="1">
      <c r="A47" s="115"/>
      <c r="G47" s="116"/>
      <c r="J47" s="114"/>
      <c r="K47" s="114"/>
      <c r="L47" s="114"/>
      <c r="M47" s="114"/>
      <c r="N47" s="114"/>
      <c r="O47" s="114"/>
    </row>
    <row r="48" spans="1:16" s="7" customFormat="1" ht="18" customHeight="1">
      <c r="J48" s="2"/>
      <c r="K48" s="114"/>
      <c r="L48" s="2"/>
      <c r="M48" s="2"/>
      <c r="N48" s="2"/>
      <c r="O48" s="2"/>
    </row>
    <row r="49" spans="11:11" ht="18" customHeight="1">
      <c r="K49" s="114"/>
    </row>
    <row r="50" spans="11:11" ht="15.75" customHeight="1">
      <c r="K50" s="114"/>
    </row>
  </sheetData>
  <mergeCells count="61">
    <mergeCell ref="A44:C44"/>
    <mergeCell ref="J44:L44"/>
    <mergeCell ref="A45:D45"/>
    <mergeCell ref="B41:C41"/>
    <mergeCell ref="K41:L41"/>
    <mergeCell ref="A42:C42"/>
    <mergeCell ref="J42:L42"/>
    <mergeCell ref="A37:A41"/>
    <mergeCell ref="B39:C39"/>
    <mergeCell ref="K39:L39"/>
    <mergeCell ref="B40:C40"/>
    <mergeCell ref="K40:L40"/>
    <mergeCell ref="J34:M34"/>
    <mergeCell ref="B37:C37"/>
    <mergeCell ref="J37:J41"/>
    <mergeCell ref="K37:L37"/>
    <mergeCell ref="B38:C38"/>
    <mergeCell ref="K38:L38"/>
    <mergeCell ref="A31:C31"/>
    <mergeCell ref="J31:L31"/>
    <mergeCell ref="A32:C32"/>
    <mergeCell ref="J32:L32"/>
    <mergeCell ref="A33:D33"/>
    <mergeCell ref="F33:I33"/>
    <mergeCell ref="J33:N33"/>
    <mergeCell ref="A28:A30"/>
    <mergeCell ref="B28:C28"/>
    <mergeCell ref="J28:J30"/>
    <mergeCell ref="K28:L28"/>
    <mergeCell ref="B29:C29"/>
    <mergeCell ref="K29:L29"/>
    <mergeCell ref="B30:C30"/>
    <mergeCell ref="K30:L30"/>
    <mergeCell ref="B25:C25"/>
    <mergeCell ref="K25:L25"/>
    <mergeCell ref="B26:C26"/>
    <mergeCell ref="K26:L26"/>
    <mergeCell ref="A27:C27"/>
    <mergeCell ref="J27:L27"/>
    <mergeCell ref="A21:A26"/>
    <mergeCell ref="B21:C21"/>
    <mergeCell ref="J21:J26"/>
    <mergeCell ref="K21:L21"/>
    <mergeCell ref="B22:C22"/>
    <mergeCell ref="K22:L22"/>
    <mergeCell ref="B23:C23"/>
    <mergeCell ref="K23:L23"/>
    <mergeCell ref="B24:C24"/>
    <mergeCell ref="K24:L24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2020-09-01T01:30:59Z</dcterms:created>
  <dcterms:modified xsi:type="dcterms:W3CDTF">2020-09-01T03:12:42Z</dcterms:modified>
</cp:coreProperties>
</file>