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판매실적\2019\월별 테이블\"/>
    </mc:Choice>
  </mc:AlternateContent>
  <bookViews>
    <workbookView xWindow="0" yWindow="0" windowWidth="23040" windowHeight="9000"/>
  </bookViews>
  <sheets>
    <sheet name="4월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O44" i="1" s="1"/>
  <c r="H44" i="1"/>
  <c r="E44" i="1"/>
  <c r="G44" i="1" s="1"/>
  <c r="F41" i="1"/>
  <c r="E39" i="1"/>
  <c r="D39" i="1"/>
  <c r="H39" i="1" s="1"/>
  <c r="M38" i="1"/>
  <c r="O38" i="1" s="1"/>
  <c r="H38" i="1"/>
  <c r="E38" i="1"/>
  <c r="G38" i="1" s="1"/>
  <c r="M37" i="1"/>
  <c r="O37" i="1" s="1"/>
  <c r="H37" i="1"/>
  <c r="G37" i="1"/>
  <c r="E37" i="1"/>
  <c r="M36" i="1"/>
  <c r="O36" i="1" s="1"/>
  <c r="H36" i="1"/>
  <c r="E36" i="1"/>
  <c r="M35" i="1"/>
  <c r="O35" i="1" s="1"/>
  <c r="H35" i="1"/>
  <c r="E35" i="1"/>
  <c r="G35" i="1" s="1"/>
  <c r="M34" i="1"/>
  <c r="H34" i="1"/>
  <c r="E34" i="1"/>
  <c r="G34" i="1" s="1"/>
  <c r="E29" i="1"/>
  <c r="D28" i="1"/>
  <c r="G28" i="1" s="1"/>
  <c r="M27" i="1"/>
  <c r="O27" i="1" s="1"/>
  <c r="H27" i="1"/>
  <c r="G27" i="1"/>
  <c r="M26" i="1"/>
  <c r="M28" i="1" s="1"/>
  <c r="O28" i="1" s="1"/>
  <c r="H26" i="1"/>
  <c r="G26" i="1"/>
  <c r="D25" i="1"/>
  <c r="H25" i="1" s="1"/>
  <c r="M24" i="1"/>
  <c r="G24" i="1"/>
  <c r="M23" i="1"/>
  <c r="O23" i="1" s="1"/>
  <c r="H23" i="1"/>
  <c r="G23" i="1"/>
  <c r="M22" i="1"/>
  <c r="O22" i="1" s="1"/>
  <c r="H22" i="1"/>
  <c r="M21" i="1"/>
  <c r="O21" i="1" s="1"/>
  <c r="H21" i="1"/>
  <c r="G21" i="1"/>
  <c r="N19" i="1"/>
  <c r="D19" i="1"/>
  <c r="H19" i="1" s="1"/>
  <c r="M18" i="1"/>
  <c r="O18" i="1" s="1"/>
  <c r="H18" i="1"/>
  <c r="G18" i="1"/>
  <c r="M17" i="1"/>
  <c r="O17" i="1" s="1"/>
  <c r="H17" i="1"/>
  <c r="D16" i="1"/>
  <c r="H16" i="1" s="1"/>
  <c r="M15" i="1"/>
  <c r="M16" i="1" s="1"/>
  <c r="O16" i="1" s="1"/>
  <c r="H15" i="1"/>
  <c r="G15" i="1"/>
  <c r="D14" i="1"/>
  <c r="H14" i="1" s="1"/>
  <c r="M13" i="1"/>
  <c r="M14" i="1" s="1"/>
  <c r="O14" i="1" s="1"/>
  <c r="H13" i="1"/>
  <c r="G13" i="1"/>
  <c r="H12" i="1"/>
  <c r="G12" i="1"/>
  <c r="D12" i="1"/>
  <c r="M11" i="1"/>
  <c r="M12" i="1" s="1"/>
  <c r="O12" i="1" s="1"/>
  <c r="H11" i="1"/>
  <c r="G11" i="1"/>
  <c r="H10" i="1"/>
  <c r="M9" i="1"/>
  <c r="O9" i="1" s="1"/>
  <c r="H9" i="1"/>
  <c r="H8" i="1"/>
  <c r="G8" i="1"/>
  <c r="M7" i="1"/>
  <c r="M8" i="1" s="1"/>
  <c r="O8" i="1" s="1"/>
  <c r="H7" i="1"/>
  <c r="G7" i="1"/>
  <c r="D6" i="1"/>
  <c r="D20" i="1" s="1"/>
  <c r="M5" i="1"/>
  <c r="M6" i="1" s="1"/>
  <c r="O6" i="1" s="1"/>
  <c r="H5" i="1"/>
  <c r="G5" i="1"/>
  <c r="M19" i="1" l="1"/>
  <c r="O7" i="1"/>
  <c r="O15" i="1"/>
  <c r="M10" i="1"/>
  <c r="O10" i="1" s="1"/>
  <c r="M25" i="1"/>
  <c r="O25" i="1" s="1"/>
  <c r="M39" i="1"/>
  <c r="O39" i="1" s="1"/>
  <c r="G39" i="1"/>
  <c r="E41" i="1"/>
  <c r="M20" i="1"/>
  <c r="O20" i="1" s="1"/>
  <c r="D29" i="1"/>
  <c r="H20" i="1"/>
  <c r="G20" i="1"/>
  <c r="H28" i="1"/>
  <c r="G6" i="1"/>
  <c r="G14" i="1"/>
  <c r="O26" i="1"/>
  <c r="O34" i="1"/>
  <c r="H6" i="1"/>
  <c r="O11" i="1"/>
  <c r="G16" i="1"/>
  <c r="G19" i="1"/>
  <c r="O19" i="1"/>
  <c r="G25" i="1"/>
  <c r="O5" i="1"/>
  <c r="O13" i="1"/>
  <c r="M29" i="1" l="1"/>
  <c r="D41" i="1"/>
  <c r="G29" i="1"/>
  <c r="H29" i="1"/>
  <c r="O29" i="1" l="1"/>
  <c r="M41" i="1"/>
  <c r="O41" i="1" s="1"/>
  <c r="H41" i="1"/>
  <c r="G41" i="1"/>
</calcChain>
</file>

<file path=xl/sharedStrings.xml><?xml version="1.0" encoding="utf-8"?>
<sst xmlns="http://schemas.openxmlformats.org/spreadsheetml/2006/main" count="110" uniqueCount="77">
  <si>
    <t>한국지엠 2019년 4월 판매실적</t>
    <phoneticPr fontId="3" type="noConversion"/>
  </si>
  <si>
    <t>한국지엠 2019년 1-4월 판매실적</t>
    <phoneticPr fontId="3" type="noConversion"/>
  </si>
  <si>
    <t>내수</t>
    <phoneticPr fontId="3" type="noConversion"/>
  </si>
  <si>
    <t>내수</t>
  </si>
  <si>
    <t>구  분</t>
    <phoneticPr fontId="3" type="noConversion"/>
  </si>
  <si>
    <t>'19. 4.</t>
    <phoneticPr fontId="7" type="noConversion"/>
  </si>
  <si>
    <t>'19. 3.</t>
    <phoneticPr fontId="3" type="noConversion"/>
  </si>
  <si>
    <t>'18. 4.</t>
    <phoneticPr fontId="3" type="noConversion"/>
  </si>
  <si>
    <t>전월대비증감</t>
    <phoneticPr fontId="3" type="noConversion"/>
  </si>
  <si>
    <t>전년동월대비</t>
    <phoneticPr fontId="3" type="noConversion"/>
  </si>
  <si>
    <t>구  분</t>
    <phoneticPr fontId="3" type="noConversion"/>
  </si>
  <si>
    <t>'19. 1-4</t>
    <phoneticPr fontId="3" type="noConversion"/>
  </si>
  <si>
    <t>'18. 1-4</t>
    <phoneticPr fontId="3" type="noConversion"/>
  </si>
  <si>
    <t>전년대비증감</t>
  </si>
  <si>
    <t>승
용</t>
    <phoneticPr fontId="3" type="noConversion"/>
  </si>
  <si>
    <t>경형</t>
    <phoneticPr fontId="3" type="noConversion"/>
  </si>
  <si>
    <t>스파크</t>
    <phoneticPr fontId="3" type="noConversion"/>
  </si>
  <si>
    <t>경형</t>
  </si>
  <si>
    <t>소  계</t>
    <phoneticPr fontId="3" type="noConversion"/>
  </si>
  <si>
    <t>소형</t>
    <phoneticPr fontId="3" type="noConversion"/>
  </si>
  <si>
    <t>아베오</t>
    <phoneticPr fontId="3" type="noConversion"/>
  </si>
  <si>
    <t>소형</t>
  </si>
  <si>
    <t>준중형</t>
    <phoneticPr fontId="3" type="noConversion"/>
  </si>
  <si>
    <t>크루즈</t>
    <phoneticPr fontId="3" type="noConversion"/>
  </si>
  <si>
    <t>준중형</t>
  </si>
  <si>
    <t>중형</t>
    <phoneticPr fontId="3" type="noConversion"/>
  </si>
  <si>
    <t>말리부</t>
    <phoneticPr fontId="3" type="noConversion"/>
  </si>
  <si>
    <t>중형</t>
  </si>
  <si>
    <t>준대형</t>
  </si>
  <si>
    <t>임팔라</t>
    <phoneticPr fontId="3" type="noConversion"/>
  </si>
  <si>
    <t>소  계</t>
  </si>
  <si>
    <t>스포츠</t>
    <phoneticPr fontId="3" type="noConversion"/>
  </si>
  <si>
    <t>카마로</t>
    <phoneticPr fontId="3" type="noConversion"/>
  </si>
  <si>
    <t>소  계</t>
    <phoneticPr fontId="3" type="noConversion"/>
  </si>
  <si>
    <t>볼트(Volt)</t>
    <phoneticPr fontId="3" type="noConversion"/>
  </si>
  <si>
    <t>전기차</t>
    <phoneticPr fontId="3" type="noConversion"/>
  </si>
  <si>
    <t>볼트EV(Bolt EV)</t>
    <phoneticPr fontId="3" type="noConversion"/>
  </si>
  <si>
    <t>소  계</t>
    <phoneticPr fontId="3" type="noConversion"/>
  </si>
  <si>
    <t>소  계</t>
    <phoneticPr fontId="3" type="noConversion"/>
  </si>
  <si>
    <t>승용차 계</t>
    <phoneticPr fontId="3" type="noConversion"/>
  </si>
  <si>
    <t>RV</t>
    <phoneticPr fontId="3" type="noConversion"/>
  </si>
  <si>
    <t>캡티바</t>
    <phoneticPr fontId="3" type="noConversion"/>
  </si>
  <si>
    <t>RV</t>
  </si>
  <si>
    <t>올란도</t>
    <phoneticPr fontId="3" type="noConversion"/>
  </si>
  <si>
    <t>-</t>
    <phoneticPr fontId="3" type="noConversion"/>
  </si>
  <si>
    <t>트랙스</t>
    <phoneticPr fontId="3" type="noConversion"/>
  </si>
  <si>
    <t>이쿼녹스</t>
    <phoneticPr fontId="3" type="noConversion"/>
  </si>
  <si>
    <t>RV 계</t>
    <phoneticPr fontId="3" type="noConversion"/>
  </si>
  <si>
    <t>상
용</t>
    <phoneticPr fontId="3" type="noConversion"/>
  </si>
  <si>
    <t>다마스</t>
    <phoneticPr fontId="3" type="noConversion"/>
  </si>
  <si>
    <t>다마스</t>
  </si>
  <si>
    <t>라보</t>
    <phoneticPr fontId="3" type="noConversion"/>
  </si>
  <si>
    <t>라보</t>
  </si>
  <si>
    <t>경상용차 계</t>
    <phoneticPr fontId="3" type="noConversion"/>
  </si>
  <si>
    <t>내수 계</t>
    <phoneticPr fontId="3" type="noConversion"/>
  </si>
  <si>
    <t>* 2018년 4월 내수실적에 단종차량 9대 포함</t>
    <phoneticPr fontId="3" type="noConversion"/>
  </si>
  <si>
    <t>수출 (선적기준)</t>
    <phoneticPr fontId="3" type="noConversion"/>
  </si>
  <si>
    <t>세
그
먼
트</t>
    <phoneticPr fontId="3" type="noConversion"/>
  </si>
  <si>
    <t>경승용차</t>
    <phoneticPr fontId="3" type="noConversion"/>
  </si>
  <si>
    <t>세
그
먼
트</t>
    <phoneticPr fontId="3" type="noConversion"/>
  </si>
  <si>
    <t>경승용차</t>
  </si>
  <si>
    <t>소형승용차</t>
    <phoneticPr fontId="3" type="noConversion"/>
  </si>
  <si>
    <t>소형승용차</t>
  </si>
  <si>
    <t>준중형승용차</t>
    <phoneticPr fontId="3" type="noConversion"/>
  </si>
  <si>
    <t>-</t>
    <phoneticPr fontId="3" type="noConversion"/>
  </si>
  <si>
    <t>준중형승용차</t>
  </si>
  <si>
    <t>RV</t>
    <phoneticPr fontId="3" type="noConversion"/>
  </si>
  <si>
    <t>R V</t>
  </si>
  <si>
    <t>중대형승용차</t>
    <phoneticPr fontId="3" type="noConversion"/>
  </si>
  <si>
    <t>중대형승용차</t>
  </si>
  <si>
    <t>수출 계</t>
    <phoneticPr fontId="3" type="noConversion"/>
  </si>
  <si>
    <t>수출 계</t>
    <phoneticPr fontId="3" type="noConversion"/>
  </si>
  <si>
    <t>총  계(내수+수출)</t>
    <phoneticPr fontId="3" type="noConversion"/>
  </si>
  <si>
    <t>총  계</t>
    <phoneticPr fontId="3" type="noConversion"/>
  </si>
  <si>
    <t>※ 참고</t>
    <phoneticPr fontId="3" type="noConversion"/>
  </si>
  <si>
    <t>CKD 수출</t>
    <phoneticPr fontId="3" type="noConversion"/>
  </si>
  <si>
    <t>CKD 수출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</si>
</sst>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.0%"/>
    <numFmt numFmtId="177" formatCode="#,##0_);[Red]\(#,##0\)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12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13" xfId="1" quotePrefix="1" applyFont="1" applyFill="1" applyBorder="1" applyAlignment="1">
      <alignment horizontal="right" vertical="center"/>
    </xf>
    <xf numFmtId="41" fontId="2" fillId="0" borderId="14" xfId="1" quotePrefix="1" applyFont="1" applyFill="1" applyBorder="1" applyAlignment="1">
      <alignment horizontal="right" vertical="center"/>
    </xf>
    <xf numFmtId="41" fontId="8" fillId="0" borderId="15" xfId="1" quotePrefix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41" fontId="2" fillId="0" borderId="17" xfId="1" quotePrefix="1" applyFont="1" applyFill="1" applyBorder="1" applyAlignment="1">
      <alignment horizontal="right" vertical="center"/>
    </xf>
    <xf numFmtId="41" fontId="8" fillId="0" borderId="18" xfId="1" quotePrefix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1" fontId="6" fillId="0" borderId="22" xfId="1" quotePrefix="1" applyFont="1" applyFill="1" applyBorder="1" applyAlignment="1">
      <alignment horizontal="right" vertical="center"/>
    </xf>
    <xf numFmtId="41" fontId="6" fillId="0" borderId="23" xfId="1" quotePrefix="1" applyFont="1" applyFill="1" applyBorder="1" applyAlignment="1">
      <alignment horizontal="right" vertical="center"/>
    </xf>
    <xf numFmtId="41" fontId="9" fillId="0" borderId="24" xfId="1" quotePrefix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6" xfId="0" applyNumberFormat="1" applyFont="1" applyFill="1" applyBorder="1" applyAlignment="1">
      <alignment horizontal="right" vertical="center"/>
    </xf>
    <xf numFmtId="41" fontId="9" fillId="0" borderId="22" xfId="1" quotePrefix="1" applyFont="1" applyFill="1" applyBorder="1" applyAlignment="1">
      <alignment vertical="center"/>
    </xf>
    <xf numFmtId="41" fontId="9" fillId="0" borderId="27" xfId="1" quotePrefix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shrinkToFit="1"/>
    </xf>
    <xf numFmtId="41" fontId="2" fillId="0" borderId="22" xfId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vertical="center"/>
    </xf>
    <xf numFmtId="41" fontId="8" fillId="0" borderId="24" xfId="1" quotePrefix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41" fontId="8" fillId="0" borderId="27" xfId="1" quotePrefix="1" applyFont="1" applyFill="1" applyBorder="1" applyAlignment="1">
      <alignment horizontal="right" vertical="center"/>
    </xf>
    <xf numFmtId="41" fontId="6" fillId="0" borderId="22" xfId="1" applyFont="1" applyFill="1" applyBorder="1" applyAlignment="1">
      <alignment vertical="center"/>
    </xf>
    <xf numFmtId="41" fontId="6" fillId="0" borderId="23" xfId="1" applyFont="1" applyFill="1" applyBorder="1" applyAlignment="1">
      <alignment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41" fontId="2" fillId="0" borderId="0" xfId="1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41" fontId="2" fillId="0" borderId="22" xfId="1" applyFont="1" applyFill="1" applyBorder="1" applyAlignment="1">
      <alignment vertical="center"/>
    </xf>
    <xf numFmtId="41" fontId="8" fillId="0" borderId="27" xfId="1" quotePrefix="1" applyFont="1" applyFill="1" applyBorder="1" applyAlignment="1">
      <alignment vertical="center"/>
    </xf>
    <xf numFmtId="176" fontId="2" fillId="0" borderId="28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176" fontId="2" fillId="0" borderId="23" xfId="0" quotePrefix="1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6" fontId="2" fillId="0" borderId="19" xfId="0" quotePrefix="1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41" fontId="6" fillId="0" borderId="22" xfId="1" quotePrefix="1" applyFont="1" applyFill="1" applyBorder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176" fontId="6" fillId="0" borderId="19" xfId="0" quotePrefix="1" applyNumberFormat="1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41" fontId="2" fillId="0" borderId="27" xfId="1" quotePrefix="1" applyFont="1" applyFill="1" applyBorder="1" applyAlignment="1">
      <alignment horizontal="right" vertical="center"/>
    </xf>
    <xf numFmtId="41" fontId="2" fillId="0" borderId="22" xfId="1" quotePrefix="1" applyFont="1" applyFill="1" applyBorder="1" applyAlignment="1">
      <alignment horizontal="right" vertical="center"/>
    </xf>
    <xf numFmtId="176" fontId="2" fillId="0" borderId="26" xfId="0" quotePrefix="1" applyNumberFormat="1" applyFont="1" applyFill="1" applyBorder="1" applyAlignment="1">
      <alignment horizontal="right" vertical="center"/>
    </xf>
    <xf numFmtId="41" fontId="2" fillId="0" borderId="22" xfId="0" applyNumberFormat="1" applyFont="1" applyFill="1" applyBorder="1" applyAlignment="1">
      <alignment vertical="center"/>
    </xf>
    <xf numFmtId="41" fontId="2" fillId="0" borderId="34" xfId="1" quotePrefix="1" applyFont="1" applyFill="1" applyBorder="1" applyAlignment="1">
      <alignment horizontal="right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41" fontId="6" fillId="0" borderId="17" xfId="1" quotePrefix="1" applyFont="1" applyFill="1" applyBorder="1" applyAlignment="1">
      <alignment horizontal="right" vertical="center"/>
    </xf>
    <xf numFmtId="41" fontId="6" fillId="0" borderId="34" xfId="1" applyFont="1" applyFill="1" applyBorder="1" applyAlignment="1">
      <alignment horizontal="right" vertical="center"/>
    </xf>
    <xf numFmtId="41" fontId="6" fillId="4" borderId="22" xfId="1" applyFont="1" applyFill="1" applyBorder="1" applyAlignment="1">
      <alignment vertical="center"/>
    </xf>
    <xf numFmtId="41" fontId="6" fillId="4" borderId="23" xfId="1" applyFont="1" applyFill="1" applyBorder="1" applyAlignment="1">
      <alignment vertical="center"/>
    </xf>
    <xf numFmtId="41" fontId="9" fillId="5" borderId="24" xfId="1" applyFont="1" applyFill="1" applyBorder="1" applyAlignment="1">
      <alignment vertical="center"/>
    </xf>
    <xf numFmtId="176" fontId="6" fillId="4" borderId="23" xfId="0" applyNumberFormat="1" applyFont="1" applyFill="1" applyBorder="1" applyAlignment="1">
      <alignment horizontal="right" vertical="center"/>
    </xf>
    <xf numFmtId="176" fontId="6" fillId="4" borderId="26" xfId="0" applyNumberFormat="1" applyFont="1" applyFill="1" applyBorder="1" applyAlignment="1">
      <alignment horizontal="right" vertical="center"/>
    </xf>
    <xf numFmtId="41" fontId="9" fillId="5" borderId="27" xfId="1" applyFont="1" applyFill="1" applyBorder="1" applyAlignment="1">
      <alignment vertical="center"/>
    </xf>
    <xf numFmtId="176" fontId="6" fillId="5" borderId="28" xfId="0" quotePrefix="1" applyNumberFormat="1" applyFont="1" applyFill="1" applyBorder="1" applyAlignment="1">
      <alignment horizontal="right" vertical="center"/>
    </xf>
    <xf numFmtId="41" fontId="2" fillId="0" borderId="23" xfId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horizontal="right" vertical="center"/>
    </xf>
    <xf numFmtId="176" fontId="2" fillId="0" borderId="28" xfId="0" quotePrefix="1" applyNumberFormat="1" applyFont="1" applyFill="1" applyBorder="1" applyAlignment="1">
      <alignment horizontal="right" vertical="center"/>
    </xf>
    <xf numFmtId="41" fontId="8" fillId="0" borderId="24" xfId="1" applyFont="1" applyFill="1" applyBorder="1" applyAlignment="1">
      <alignment vertical="center"/>
    </xf>
    <xf numFmtId="41" fontId="8" fillId="0" borderId="26" xfId="1" quotePrefix="1" applyFont="1" applyFill="1" applyBorder="1" applyAlignment="1">
      <alignment horizontal="right" vertical="center"/>
    </xf>
    <xf numFmtId="0" fontId="2" fillId="0" borderId="28" xfId="0" quotePrefix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41" fontId="2" fillId="0" borderId="40" xfId="1" applyFont="1" applyFill="1" applyBorder="1" applyAlignment="1">
      <alignment vertical="center"/>
    </xf>
    <xf numFmtId="41" fontId="6" fillId="4" borderId="40" xfId="1" applyFont="1" applyFill="1" applyBorder="1" applyAlignment="1">
      <alignment vertical="center"/>
    </xf>
    <xf numFmtId="41" fontId="6" fillId="4" borderId="25" xfId="1" applyFont="1" applyFill="1" applyBorder="1" applyAlignment="1">
      <alignment vertical="center"/>
    </xf>
    <xf numFmtId="41" fontId="9" fillId="5" borderId="29" xfId="1" applyFont="1" applyFill="1" applyBorder="1" applyAlignment="1">
      <alignment vertical="center"/>
    </xf>
    <xf numFmtId="176" fontId="6" fillId="4" borderId="25" xfId="0" applyNumberFormat="1" applyFont="1" applyFill="1" applyBorder="1" applyAlignment="1">
      <alignment horizontal="right" vertical="center"/>
    </xf>
    <xf numFmtId="176" fontId="6" fillId="4" borderId="43" xfId="0" applyNumberFormat="1" applyFont="1" applyFill="1" applyBorder="1" applyAlignment="1">
      <alignment horizontal="right" vertical="center"/>
    </xf>
    <xf numFmtId="41" fontId="9" fillId="5" borderId="44" xfId="1" applyFont="1" applyFill="1" applyBorder="1" applyAlignment="1">
      <alignment vertical="center"/>
    </xf>
    <xf numFmtId="176" fontId="6" fillId="5" borderId="45" xfId="0" quotePrefix="1" applyNumberFormat="1" applyFont="1" applyFill="1" applyBorder="1" applyAlignment="1">
      <alignment horizontal="right" vertical="center"/>
    </xf>
    <xf numFmtId="41" fontId="6" fillId="6" borderId="10" xfId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horizontal="right" vertical="center"/>
    </xf>
    <xf numFmtId="176" fontId="6" fillId="7" borderId="10" xfId="0" applyNumberFormat="1" applyFont="1" applyFill="1" applyBorder="1" applyAlignment="1">
      <alignment horizontal="right" vertical="center"/>
    </xf>
    <xf numFmtId="41" fontId="6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7" fontId="2" fillId="0" borderId="47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vertical="center"/>
    </xf>
    <xf numFmtId="177" fontId="8" fillId="0" borderId="15" xfId="1" applyNumberFormat="1" applyFont="1" applyFill="1" applyBorder="1" applyAlignment="1">
      <alignment vertical="center"/>
    </xf>
    <xf numFmtId="41" fontId="2" fillId="0" borderId="13" xfId="1" quotePrefix="1" applyFont="1" applyFill="1" applyBorder="1" applyAlignment="1">
      <alignment vertical="center"/>
    </xf>
    <xf numFmtId="41" fontId="8" fillId="0" borderId="18" xfId="1" quotePrefix="1" applyFont="1" applyFill="1" applyBorder="1" applyAlignment="1">
      <alignment vertical="center"/>
    </xf>
    <xf numFmtId="176" fontId="2" fillId="0" borderId="47" xfId="0" applyNumberFormat="1" applyFont="1" applyFill="1" applyBorder="1" applyAlignment="1">
      <alignment horizontal="right" vertical="center"/>
    </xf>
    <xf numFmtId="177" fontId="2" fillId="0" borderId="28" xfId="1" applyNumberFormat="1" applyFont="1" applyFill="1" applyBorder="1" applyAlignment="1">
      <alignment vertical="center"/>
    </xf>
    <xf numFmtId="41" fontId="2" fillId="0" borderId="27" xfId="1" applyNumberFormat="1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41" fontId="8" fillId="0" borderId="28" xfId="1" quotePrefix="1" applyFont="1" applyFill="1" applyBorder="1" applyAlignment="1">
      <alignment vertical="center"/>
    </xf>
    <xf numFmtId="41" fontId="2" fillId="0" borderId="23" xfId="1" applyFont="1" applyFill="1" applyBorder="1" applyAlignment="1">
      <alignment horizontal="center" vertical="center"/>
    </xf>
    <xf numFmtId="41" fontId="2" fillId="0" borderId="44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176" fontId="2" fillId="0" borderId="43" xfId="0" applyNumberFormat="1" applyFont="1" applyFill="1" applyBorder="1" applyAlignment="1">
      <alignment horizontal="right" vertical="center"/>
    </xf>
    <xf numFmtId="41" fontId="8" fillId="0" borderId="45" xfId="1" quotePrefix="1" applyFont="1" applyFill="1" applyBorder="1" applyAlignment="1">
      <alignment horizontal="right" vertical="center"/>
    </xf>
    <xf numFmtId="41" fontId="8" fillId="0" borderId="44" xfId="1" quotePrefix="1" applyFont="1" applyFill="1" applyBorder="1" applyAlignment="1">
      <alignment horizontal="right" vertical="center"/>
    </xf>
    <xf numFmtId="176" fontId="6" fillId="6" borderId="10" xfId="0" quotePrefix="1" applyNumberFormat="1" applyFont="1" applyFill="1" applyBorder="1" applyAlignment="1">
      <alignment horizontal="right" vertical="center"/>
    </xf>
    <xf numFmtId="176" fontId="6" fillId="6" borderId="10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Border="1" applyAlignment="1">
      <alignment vertical="center"/>
    </xf>
    <xf numFmtId="41" fontId="6" fillId="7" borderId="10" xfId="1" applyNumberFormat="1" applyFont="1" applyFill="1" applyBorder="1" applyAlignment="1">
      <alignment vertical="center"/>
    </xf>
    <xf numFmtId="41" fontId="6" fillId="0" borderId="1" xfId="1" applyFont="1" applyFill="1" applyBorder="1" applyAlignment="1">
      <alignment vertical="center"/>
    </xf>
    <xf numFmtId="41" fontId="9" fillId="0" borderId="1" xfId="1" applyFont="1" applyFill="1" applyBorder="1" applyAlignment="1">
      <alignment vertical="center"/>
    </xf>
    <xf numFmtId="176" fontId="6" fillId="0" borderId="1" xfId="0" quotePrefix="1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1" fontId="2" fillId="0" borderId="8" xfId="1" quotePrefix="1" applyFont="1" applyFill="1" applyBorder="1" applyAlignment="1">
      <alignment vertical="center"/>
    </xf>
    <xf numFmtId="41" fontId="8" fillId="0" borderId="8" xfId="1" quotePrefix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41" fontId="6" fillId="8" borderId="10" xfId="1" quotePrefix="1" applyFont="1" applyFill="1" applyBorder="1" applyAlignment="1">
      <alignment vertical="center"/>
    </xf>
    <xf numFmtId="176" fontId="6" fillId="8" borderId="10" xfId="0" quotePrefix="1" applyNumberFormat="1" applyFont="1" applyFill="1" applyBorder="1" applyAlignment="1">
      <alignment horizontal="right" vertical="center"/>
    </xf>
    <xf numFmtId="176" fontId="6" fillId="8" borderId="9" xfId="0" applyNumberFormat="1" applyFont="1" applyFill="1" applyBorder="1" applyAlignment="1">
      <alignment horizontal="right" vertical="center"/>
    </xf>
    <xf numFmtId="176" fontId="6" fillId="8" borderId="10" xfId="0" applyNumberFormat="1" applyFont="1" applyFill="1" applyBorder="1" applyAlignment="1">
      <alignment horizontal="right" vertical="center"/>
    </xf>
    <xf numFmtId="41" fontId="8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1" fontId="6" fillId="9" borderId="46" xfId="1" applyFont="1" applyFill="1" applyBorder="1" applyAlignment="1">
      <alignment vertical="center"/>
    </xf>
    <xf numFmtId="41" fontId="9" fillId="10" borderId="46" xfId="1" applyFont="1" applyFill="1" applyBorder="1" applyAlignment="1">
      <alignment vertical="center"/>
    </xf>
    <xf numFmtId="176" fontId="6" fillId="9" borderId="10" xfId="0" applyNumberFormat="1" applyFont="1" applyFill="1" applyBorder="1" applyAlignment="1">
      <alignment horizontal="right" vertical="center"/>
    </xf>
    <xf numFmtId="176" fontId="6" fillId="9" borderId="9" xfId="0" applyNumberFormat="1" applyFont="1" applyFill="1" applyBorder="1" applyAlignment="1">
      <alignment horizontal="right" vertical="center"/>
    </xf>
    <xf numFmtId="41" fontId="6" fillId="11" borderId="10" xfId="1" applyFont="1" applyFill="1" applyBorder="1" applyAlignment="1">
      <alignment vertical="center"/>
    </xf>
    <xf numFmtId="41" fontId="9" fillId="10" borderId="10" xfId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6" fillId="0" borderId="0" xfId="0" quotePrefix="1" applyFont="1" applyFill="1" applyAlignment="1">
      <alignment horizontal="left" vertical="center"/>
    </xf>
    <xf numFmtId="41" fontId="1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4036;%20&#51333;&#54633;&#48376;_%202019&#45380;%20&#54032;&#47588;&#49892;&#51201;_&#52572;&#5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월"/>
      <sheetName val="January"/>
      <sheetName val="2월"/>
      <sheetName val="February"/>
      <sheetName val="3월"/>
      <sheetName val="March"/>
      <sheetName val="4월"/>
      <sheetName val="April"/>
      <sheetName val="5월"/>
      <sheetName val="May"/>
      <sheetName val="6월"/>
      <sheetName val="June"/>
      <sheetName val="7월"/>
      <sheetName val="July"/>
      <sheetName val="8월"/>
      <sheetName val="August"/>
      <sheetName val="9월"/>
      <sheetName val="September"/>
      <sheetName val="10월"/>
      <sheetName val="October"/>
      <sheetName val="11월"/>
      <sheetName val="November"/>
      <sheetName val="12월"/>
      <sheetName val="December"/>
    </sheetNames>
    <sheetDataSet>
      <sheetData sheetId="0">
        <row r="5">
          <cell r="D5">
            <v>2164</v>
          </cell>
        </row>
        <row r="7">
          <cell r="D7">
            <v>10</v>
          </cell>
        </row>
        <row r="11">
          <cell r="D11">
            <v>1115</v>
          </cell>
        </row>
        <row r="13">
          <cell r="D13">
            <v>1</v>
          </cell>
        </row>
        <row r="15">
          <cell r="D15">
            <v>23</v>
          </cell>
        </row>
        <row r="17">
          <cell r="D17">
            <v>6</v>
          </cell>
        </row>
        <row r="18">
          <cell r="D18">
            <v>0</v>
          </cell>
        </row>
        <row r="23">
          <cell r="D23">
            <v>1010</v>
          </cell>
        </row>
        <row r="24">
          <cell r="D24">
            <v>152</v>
          </cell>
        </row>
        <row r="26">
          <cell r="D26">
            <v>333</v>
          </cell>
        </row>
        <row r="27">
          <cell r="D27">
            <v>239</v>
          </cell>
        </row>
        <row r="29">
          <cell r="D29">
            <v>5053</v>
          </cell>
        </row>
        <row r="34">
          <cell r="D34">
            <v>11863</v>
          </cell>
        </row>
        <row r="35">
          <cell r="D35">
            <v>201</v>
          </cell>
        </row>
        <row r="37">
          <cell r="D37">
            <v>20188</v>
          </cell>
        </row>
        <row r="38">
          <cell r="D38">
            <v>1400</v>
          </cell>
        </row>
        <row r="44">
          <cell r="D44">
            <v>41798</v>
          </cell>
        </row>
      </sheetData>
      <sheetData sheetId="1"/>
      <sheetData sheetId="2">
        <row r="5">
          <cell r="D5">
            <v>2401</v>
          </cell>
        </row>
        <row r="7">
          <cell r="D7">
            <v>1</v>
          </cell>
        </row>
        <row r="11">
          <cell r="D11">
            <v>1075</v>
          </cell>
        </row>
        <row r="13">
          <cell r="D13">
            <v>2</v>
          </cell>
        </row>
        <row r="15">
          <cell r="D15">
            <v>18</v>
          </cell>
        </row>
        <row r="17">
          <cell r="D17">
            <v>4</v>
          </cell>
        </row>
        <row r="18">
          <cell r="D18">
            <v>0</v>
          </cell>
        </row>
        <row r="23">
          <cell r="D23">
            <v>920</v>
          </cell>
        </row>
        <row r="24">
          <cell r="D24">
            <v>133</v>
          </cell>
        </row>
        <row r="26">
          <cell r="D26">
            <v>295</v>
          </cell>
        </row>
        <row r="27">
          <cell r="D27">
            <v>328</v>
          </cell>
        </row>
        <row r="29">
          <cell r="D29">
            <v>5177</v>
          </cell>
        </row>
        <row r="34">
          <cell r="D34">
            <v>8770</v>
          </cell>
        </row>
        <row r="35">
          <cell r="D35">
            <v>120</v>
          </cell>
        </row>
        <row r="36">
          <cell r="D36">
            <v>0</v>
          </cell>
        </row>
        <row r="37">
          <cell r="D37">
            <v>17683</v>
          </cell>
        </row>
        <row r="38">
          <cell r="D38">
            <v>968</v>
          </cell>
        </row>
        <row r="44">
          <cell r="D44">
            <v>41022</v>
          </cell>
        </row>
      </sheetData>
      <sheetData sheetId="3"/>
      <sheetData sheetId="4">
        <row r="5">
          <cell r="D5">
            <v>2676</v>
          </cell>
        </row>
        <row r="7">
          <cell r="D7">
            <v>2</v>
          </cell>
        </row>
        <row r="11">
          <cell r="D11">
            <v>1183</v>
          </cell>
        </row>
        <row r="13">
          <cell r="D13">
            <v>55</v>
          </cell>
        </row>
        <row r="15">
          <cell r="D15">
            <v>13</v>
          </cell>
        </row>
        <row r="17">
          <cell r="D17">
            <v>0</v>
          </cell>
        </row>
        <row r="18">
          <cell r="D18">
            <v>650</v>
          </cell>
        </row>
        <row r="21">
          <cell r="D21">
            <v>2</v>
          </cell>
        </row>
        <row r="23">
          <cell r="D23">
            <v>1043</v>
          </cell>
        </row>
        <row r="24">
          <cell r="D24">
            <v>150</v>
          </cell>
        </row>
        <row r="26">
          <cell r="D26">
            <v>293</v>
          </cell>
        </row>
        <row r="27">
          <cell r="D27">
            <v>353</v>
          </cell>
        </row>
        <row r="29">
          <cell r="D29">
            <v>6420</v>
          </cell>
        </row>
        <row r="34">
          <cell r="D34">
            <v>11602</v>
          </cell>
        </row>
        <row r="35">
          <cell r="D35">
            <v>77</v>
          </cell>
        </row>
        <row r="36">
          <cell r="D36">
            <v>0</v>
          </cell>
        </row>
        <row r="37">
          <cell r="D37">
            <v>24420</v>
          </cell>
        </row>
        <row r="38">
          <cell r="D38">
            <v>477</v>
          </cell>
        </row>
        <row r="39">
          <cell r="D39">
            <v>36576</v>
          </cell>
        </row>
        <row r="44">
          <cell r="D44">
            <v>54288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topLeftCell="A16" zoomScale="70" zoomScaleNormal="70" workbookViewId="0">
      <selection activeCell="A41" sqref="A41:H41"/>
    </sheetView>
  </sheetViews>
  <sheetFormatPr defaultColWidth="8.8984375" defaultRowHeight="15.75" customHeight="1"/>
  <cols>
    <col min="1" max="1" width="3.19921875" style="1" customWidth="1"/>
    <col min="2" max="2" width="8.09765625" style="1" customWidth="1"/>
    <col min="3" max="3" width="15.796875" style="1" customWidth="1"/>
    <col min="4" max="5" width="10.3984375" style="1" customWidth="1"/>
    <col min="6" max="6" width="10.3984375" style="1" bestFit="1" customWidth="1"/>
    <col min="7" max="8" width="11.296875" style="1" customWidth="1"/>
    <col min="9" max="9" width="5.09765625" style="1" customWidth="1"/>
    <col min="10" max="10" width="3.19921875" style="2" customWidth="1"/>
    <col min="11" max="11" width="7.59765625" style="2" customWidth="1"/>
    <col min="12" max="12" width="15.59765625" style="2" customWidth="1"/>
    <col min="13" max="13" width="11.69921875" style="2" customWidth="1"/>
    <col min="14" max="14" width="11.09765625" style="2" customWidth="1"/>
    <col min="15" max="15" width="12.3984375" style="2" customWidth="1"/>
    <col min="16" max="238" width="8.8984375" style="1"/>
    <col min="239" max="239" width="3.19921875" style="1" customWidth="1"/>
    <col min="240" max="240" width="8.09765625" style="1" customWidth="1"/>
    <col min="241" max="241" width="15.796875" style="1" customWidth="1"/>
    <col min="242" max="243" width="10.3984375" style="1" customWidth="1"/>
    <col min="244" max="244" width="10.3984375" style="1" bestFit="1" customWidth="1"/>
    <col min="245" max="246" width="11.296875" style="1" customWidth="1"/>
    <col min="247" max="247" width="5.09765625" style="1" customWidth="1"/>
    <col min="248" max="248" width="3.19921875" style="1" customWidth="1"/>
    <col min="249" max="249" width="7.59765625" style="1" customWidth="1"/>
    <col min="250" max="250" width="15.59765625" style="1" customWidth="1"/>
    <col min="251" max="251" width="11.69921875" style="1" customWidth="1"/>
    <col min="252" max="252" width="11.09765625" style="1" customWidth="1"/>
    <col min="253" max="253" width="12.3984375" style="1" customWidth="1"/>
    <col min="254" max="254" width="8" style="1" customWidth="1"/>
    <col min="255" max="265" width="0" style="1" hidden="1" customWidth="1"/>
    <col min="266" max="494" width="8.8984375" style="1"/>
    <col min="495" max="495" width="3.19921875" style="1" customWidth="1"/>
    <col min="496" max="496" width="8.09765625" style="1" customWidth="1"/>
    <col min="497" max="497" width="15.796875" style="1" customWidth="1"/>
    <col min="498" max="499" width="10.3984375" style="1" customWidth="1"/>
    <col min="500" max="500" width="10.3984375" style="1" bestFit="1" customWidth="1"/>
    <col min="501" max="502" width="11.296875" style="1" customWidth="1"/>
    <col min="503" max="503" width="5.09765625" style="1" customWidth="1"/>
    <col min="504" max="504" width="3.19921875" style="1" customWidth="1"/>
    <col min="505" max="505" width="7.59765625" style="1" customWidth="1"/>
    <col min="506" max="506" width="15.59765625" style="1" customWidth="1"/>
    <col min="507" max="507" width="11.69921875" style="1" customWidth="1"/>
    <col min="508" max="508" width="11.09765625" style="1" customWidth="1"/>
    <col min="509" max="509" width="12.3984375" style="1" customWidth="1"/>
    <col min="510" max="510" width="8" style="1" customWidth="1"/>
    <col min="511" max="521" width="0" style="1" hidden="1" customWidth="1"/>
    <col min="522" max="750" width="8.8984375" style="1"/>
    <col min="751" max="751" width="3.19921875" style="1" customWidth="1"/>
    <col min="752" max="752" width="8.09765625" style="1" customWidth="1"/>
    <col min="753" max="753" width="15.796875" style="1" customWidth="1"/>
    <col min="754" max="755" width="10.3984375" style="1" customWidth="1"/>
    <col min="756" max="756" width="10.3984375" style="1" bestFit="1" customWidth="1"/>
    <col min="757" max="758" width="11.296875" style="1" customWidth="1"/>
    <col min="759" max="759" width="5.09765625" style="1" customWidth="1"/>
    <col min="760" max="760" width="3.19921875" style="1" customWidth="1"/>
    <col min="761" max="761" width="7.59765625" style="1" customWidth="1"/>
    <col min="762" max="762" width="15.59765625" style="1" customWidth="1"/>
    <col min="763" max="763" width="11.69921875" style="1" customWidth="1"/>
    <col min="764" max="764" width="11.09765625" style="1" customWidth="1"/>
    <col min="765" max="765" width="12.3984375" style="1" customWidth="1"/>
    <col min="766" max="766" width="8" style="1" customWidth="1"/>
    <col min="767" max="777" width="0" style="1" hidden="1" customWidth="1"/>
    <col min="778" max="1006" width="8.8984375" style="1"/>
    <col min="1007" max="1007" width="3.19921875" style="1" customWidth="1"/>
    <col min="1008" max="1008" width="8.09765625" style="1" customWidth="1"/>
    <col min="1009" max="1009" width="15.796875" style="1" customWidth="1"/>
    <col min="1010" max="1011" width="10.3984375" style="1" customWidth="1"/>
    <col min="1012" max="1012" width="10.3984375" style="1" bestFit="1" customWidth="1"/>
    <col min="1013" max="1014" width="11.296875" style="1" customWidth="1"/>
    <col min="1015" max="1015" width="5.09765625" style="1" customWidth="1"/>
    <col min="1016" max="1016" width="3.19921875" style="1" customWidth="1"/>
    <col min="1017" max="1017" width="7.59765625" style="1" customWidth="1"/>
    <col min="1018" max="1018" width="15.59765625" style="1" customWidth="1"/>
    <col min="1019" max="1019" width="11.69921875" style="1" customWidth="1"/>
    <col min="1020" max="1020" width="11.09765625" style="1" customWidth="1"/>
    <col min="1021" max="1021" width="12.3984375" style="1" customWidth="1"/>
    <col min="1022" max="1022" width="8" style="1" customWidth="1"/>
    <col min="1023" max="1033" width="0" style="1" hidden="1" customWidth="1"/>
    <col min="1034" max="1262" width="8.8984375" style="1"/>
    <col min="1263" max="1263" width="3.19921875" style="1" customWidth="1"/>
    <col min="1264" max="1264" width="8.09765625" style="1" customWidth="1"/>
    <col min="1265" max="1265" width="15.796875" style="1" customWidth="1"/>
    <col min="1266" max="1267" width="10.3984375" style="1" customWidth="1"/>
    <col min="1268" max="1268" width="10.3984375" style="1" bestFit="1" customWidth="1"/>
    <col min="1269" max="1270" width="11.296875" style="1" customWidth="1"/>
    <col min="1271" max="1271" width="5.09765625" style="1" customWidth="1"/>
    <col min="1272" max="1272" width="3.19921875" style="1" customWidth="1"/>
    <col min="1273" max="1273" width="7.59765625" style="1" customWidth="1"/>
    <col min="1274" max="1274" width="15.59765625" style="1" customWidth="1"/>
    <col min="1275" max="1275" width="11.69921875" style="1" customWidth="1"/>
    <col min="1276" max="1276" width="11.09765625" style="1" customWidth="1"/>
    <col min="1277" max="1277" width="12.3984375" style="1" customWidth="1"/>
    <col min="1278" max="1278" width="8" style="1" customWidth="1"/>
    <col min="1279" max="1289" width="0" style="1" hidden="1" customWidth="1"/>
    <col min="1290" max="1518" width="8.8984375" style="1"/>
    <col min="1519" max="1519" width="3.19921875" style="1" customWidth="1"/>
    <col min="1520" max="1520" width="8.09765625" style="1" customWidth="1"/>
    <col min="1521" max="1521" width="15.796875" style="1" customWidth="1"/>
    <col min="1522" max="1523" width="10.3984375" style="1" customWidth="1"/>
    <col min="1524" max="1524" width="10.3984375" style="1" bestFit="1" customWidth="1"/>
    <col min="1525" max="1526" width="11.296875" style="1" customWidth="1"/>
    <col min="1527" max="1527" width="5.09765625" style="1" customWidth="1"/>
    <col min="1528" max="1528" width="3.19921875" style="1" customWidth="1"/>
    <col min="1529" max="1529" width="7.59765625" style="1" customWidth="1"/>
    <col min="1530" max="1530" width="15.59765625" style="1" customWidth="1"/>
    <col min="1531" max="1531" width="11.69921875" style="1" customWidth="1"/>
    <col min="1532" max="1532" width="11.09765625" style="1" customWidth="1"/>
    <col min="1533" max="1533" width="12.3984375" style="1" customWidth="1"/>
    <col min="1534" max="1534" width="8" style="1" customWidth="1"/>
    <col min="1535" max="1545" width="0" style="1" hidden="1" customWidth="1"/>
    <col min="1546" max="1774" width="8.8984375" style="1"/>
    <col min="1775" max="1775" width="3.19921875" style="1" customWidth="1"/>
    <col min="1776" max="1776" width="8.09765625" style="1" customWidth="1"/>
    <col min="1777" max="1777" width="15.796875" style="1" customWidth="1"/>
    <col min="1778" max="1779" width="10.3984375" style="1" customWidth="1"/>
    <col min="1780" max="1780" width="10.3984375" style="1" bestFit="1" customWidth="1"/>
    <col min="1781" max="1782" width="11.296875" style="1" customWidth="1"/>
    <col min="1783" max="1783" width="5.09765625" style="1" customWidth="1"/>
    <col min="1784" max="1784" width="3.19921875" style="1" customWidth="1"/>
    <col min="1785" max="1785" width="7.59765625" style="1" customWidth="1"/>
    <col min="1786" max="1786" width="15.59765625" style="1" customWidth="1"/>
    <col min="1787" max="1787" width="11.69921875" style="1" customWidth="1"/>
    <col min="1788" max="1788" width="11.09765625" style="1" customWidth="1"/>
    <col min="1789" max="1789" width="12.3984375" style="1" customWidth="1"/>
    <col min="1790" max="1790" width="8" style="1" customWidth="1"/>
    <col min="1791" max="1801" width="0" style="1" hidden="1" customWidth="1"/>
    <col min="1802" max="2030" width="8.8984375" style="1"/>
    <col min="2031" max="2031" width="3.19921875" style="1" customWidth="1"/>
    <col min="2032" max="2032" width="8.09765625" style="1" customWidth="1"/>
    <col min="2033" max="2033" width="15.796875" style="1" customWidth="1"/>
    <col min="2034" max="2035" width="10.3984375" style="1" customWidth="1"/>
    <col min="2036" max="2036" width="10.3984375" style="1" bestFit="1" customWidth="1"/>
    <col min="2037" max="2038" width="11.296875" style="1" customWidth="1"/>
    <col min="2039" max="2039" width="5.09765625" style="1" customWidth="1"/>
    <col min="2040" max="2040" width="3.19921875" style="1" customWidth="1"/>
    <col min="2041" max="2041" width="7.59765625" style="1" customWidth="1"/>
    <col min="2042" max="2042" width="15.59765625" style="1" customWidth="1"/>
    <col min="2043" max="2043" width="11.69921875" style="1" customWidth="1"/>
    <col min="2044" max="2044" width="11.09765625" style="1" customWidth="1"/>
    <col min="2045" max="2045" width="12.3984375" style="1" customWidth="1"/>
    <col min="2046" max="2046" width="8" style="1" customWidth="1"/>
    <col min="2047" max="2057" width="0" style="1" hidden="1" customWidth="1"/>
    <col min="2058" max="2286" width="8.8984375" style="1"/>
    <col min="2287" max="2287" width="3.19921875" style="1" customWidth="1"/>
    <col min="2288" max="2288" width="8.09765625" style="1" customWidth="1"/>
    <col min="2289" max="2289" width="15.796875" style="1" customWidth="1"/>
    <col min="2290" max="2291" width="10.3984375" style="1" customWidth="1"/>
    <col min="2292" max="2292" width="10.3984375" style="1" bestFit="1" customWidth="1"/>
    <col min="2293" max="2294" width="11.296875" style="1" customWidth="1"/>
    <col min="2295" max="2295" width="5.09765625" style="1" customWidth="1"/>
    <col min="2296" max="2296" width="3.19921875" style="1" customWidth="1"/>
    <col min="2297" max="2297" width="7.59765625" style="1" customWidth="1"/>
    <col min="2298" max="2298" width="15.59765625" style="1" customWidth="1"/>
    <col min="2299" max="2299" width="11.69921875" style="1" customWidth="1"/>
    <col min="2300" max="2300" width="11.09765625" style="1" customWidth="1"/>
    <col min="2301" max="2301" width="12.3984375" style="1" customWidth="1"/>
    <col min="2302" max="2302" width="8" style="1" customWidth="1"/>
    <col min="2303" max="2313" width="0" style="1" hidden="1" customWidth="1"/>
    <col min="2314" max="2542" width="8.8984375" style="1"/>
    <col min="2543" max="2543" width="3.19921875" style="1" customWidth="1"/>
    <col min="2544" max="2544" width="8.09765625" style="1" customWidth="1"/>
    <col min="2545" max="2545" width="15.796875" style="1" customWidth="1"/>
    <col min="2546" max="2547" width="10.3984375" style="1" customWidth="1"/>
    <col min="2548" max="2548" width="10.3984375" style="1" bestFit="1" customWidth="1"/>
    <col min="2549" max="2550" width="11.296875" style="1" customWidth="1"/>
    <col min="2551" max="2551" width="5.09765625" style="1" customWidth="1"/>
    <col min="2552" max="2552" width="3.19921875" style="1" customWidth="1"/>
    <col min="2553" max="2553" width="7.59765625" style="1" customWidth="1"/>
    <col min="2554" max="2554" width="15.59765625" style="1" customWidth="1"/>
    <col min="2555" max="2555" width="11.69921875" style="1" customWidth="1"/>
    <col min="2556" max="2556" width="11.09765625" style="1" customWidth="1"/>
    <col min="2557" max="2557" width="12.3984375" style="1" customWidth="1"/>
    <col min="2558" max="2558" width="8" style="1" customWidth="1"/>
    <col min="2559" max="2569" width="0" style="1" hidden="1" customWidth="1"/>
    <col min="2570" max="2798" width="8.8984375" style="1"/>
    <col min="2799" max="2799" width="3.19921875" style="1" customWidth="1"/>
    <col min="2800" max="2800" width="8.09765625" style="1" customWidth="1"/>
    <col min="2801" max="2801" width="15.796875" style="1" customWidth="1"/>
    <col min="2802" max="2803" width="10.3984375" style="1" customWidth="1"/>
    <col min="2804" max="2804" width="10.3984375" style="1" bestFit="1" customWidth="1"/>
    <col min="2805" max="2806" width="11.296875" style="1" customWidth="1"/>
    <col min="2807" max="2807" width="5.09765625" style="1" customWidth="1"/>
    <col min="2808" max="2808" width="3.19921875" style="1" customWidth="1"/>
    <col min="2809" max="2809" width="7.59765625" style="1" customWidth="1"/>
    <col min="2810" max="2810" width="15.59765625" style="1" customWidth="1"/>
    <col min="2811" max="2811" width="11.69921875" style="1" customWidth="1"/>
    <col min="2812" max="2812" width="11.09765625" style="1" customWidth="1"/>
    <col min="2813" max="2813" width="12.3984375" style="1" customWidth="1"/>
    <col min="2814" max="2814" width="8" style="1" customWidth="1"/>
    <col min="2815" max="2825" width="0" style="1" hidden="1" customWidth="1"/>
    <col min="2826" max="3054" width="8.8984375" style="1"/>
    <col min="3055" max="3055" width="3.19921875" style="1" customWidth="1"/>
    <col min="3056" max="3056" width="8.09765625" style="1" customWidth="1"/>
    <col min="3057" max="3057" width="15.796875" style="1" customWidth="1"/>
    <col min="3058" max="3059" width="10.3984375" style="1" customWidth="1"/>
    <col min="3060" max="3060" width="10.3984375" style="1" bestFit="1" customWidth="1"/>
    <col min="3061" max="3062" width="11.296875" style="1" customWidth="1"/>
    <col min="3063" max="3063" width="5.09765625" style="1" customWidth="1"/>
    <col min="3064" max="3064" width="3.19921875" style="1" customWidth="1"/>
    <col min="3065" max="3065" width="7.59765625" style="1" customWidth="1"/>
    <col min="3066" max="3066" width="15.59765625" style="1" customWidth="1"/>
    <col min="3067" max="3067" width="11.69921875" style="1" customWidth="1"/>
    <col min="3068" max="3068" width="11.09765625" style="1" customWidth="1"/>
    <col min="3069" max="3069" width="12.3984375" style="1" customWidth="1"/>
    <col min="3070" max="3070" width="8" style="1" customWidth="1"/>
    <col min="3071" max="3081" width="0" style="1" hidden="1" customWidth="1"/>
    <col min="3082" max="3310" width="8.8984375" style="1"/>
    <col min="3311" max="3311" width="3.19921875" style="1" customWidth="1"/>
    <col min="3312" max="3312" width="8.09765625" style="1" customWidth="1"/>
    <col min="3313" max="3313" width="15.796875" style="1" customWidth="1"/>
    <col min="3314" max="3315" width="10.3984375" style="1" customWidth="1"/>
    <col min="3316" max="3316" width="10.3984375" style="1" bestFit="1" customWidth="1"/>
    <col min="3317" max="3318" width="11.296875" style="1" customWidth="1"/>
    <col min="3319" max="3319" width="5.09765625" style="1" customWidth="1"/>
    <col min="3320" max="3320" width="3.19921875" style="1" customWidth="1"/>
    <col min="3321" max="3321" width="7.59765625" style="1" customWidth="1"/>
    <col min="3322" max="3322" width="15.59765625" style="1" customWidth="1"/>
    <col min="3323" max="3323" width="11.69921875" style="1" customWidth="1"/>
    <col min="3324" max="3324" width="11.09765625" style="1" customWidth="1"/>
    <col min="3325" max="3325" width="12.3984375" style="1" customWidth="1"/>
    <col min="3326" max="3326" width="8" style="1" customWidth="1"/>
    <col min="3327" max="3337" width="0" style="1" hidden="1" customWidth="1"/>
    <col min="3338" max="3566" width="8.8984375" style="1"/>
    <col min="3567" max="3567" width="3.19921875" style="1" customWidth="1"/>
    <col min="3568" max="3568" width="8.09765625" style="1" customWidth="1"/>
    <col min="3569" max="3569" width="15.796875" style="1" customWidth="1"/>
    <col min="3570" max="3571" width="10.3984375" style="1" customWidth="1"/>
    <col min="3572" max="3572" width="10.3984375" style="1" bestFit="1" customWidth="1"/>
    <col min="3573" max="3574" width="11.296875" style="1" customWidth="1"/>
    <col min="3575" max="3575" width="5.09765625" style="1" customWidth="1"/>
    <col min="3576" max="3576" width="3.19921875" style="1" customWidth="1"/>
    <col min="3577" max="3577" width="7.59765625" style="1" customWidth="1"/>
    <col min="3578" max="3578" width="15.59765625" style="1" customWidth="1"/>
    <col min="3579" max="3579" width="11.69921875" style="1" customWidth="1"/>
    <col min="3580" max="3580" width="11.09765625" style="1" customWidth="1"/>
    <col min="3581" max="3581" width="12.3984375" style="1" customWidth="1"/>
    <col min="3582" max="3582" width="8" style="1" customWidth="1"/>
    <col min="3583" max="3593" width="0" style="1" hidden="1" customWidth="1"/>
    <col min="3594" max="3822" width="8.8984375" style="1"/>
    <col min="3823" max="3823" width="3.19921875" style="1" customWidth="1"/>
    <col min="3824" max="3824" width="8.09765625" style="1" customWidth="1"/>
    <col min="3825" max="3825" width="15.796875" style="1" customWidth="1"/>
    <col min="3826" max="3827" width="10.3984375" style="1" customWidth="1"/>
    <col min="3828" max="3828" width="10.3984375" style="1" bestFit="1" customWidth="1"/>
    <col min="3829" max="3830" width="11.296875" style="1" customWidth="1"/>
    <col min="3831" max="3831" width="5.09765625" style="1" customWidth="1"/>
    <col min="3832" max="3832" width="3.19921875" style="1" customWidth="1"/>
    <col min="3833" max="3833" width="7.59765625" style="1" customWidth="1"/>
    <col min="3834" max="3834" width="15.59765625" style="1" customWidth="1"/>
    <col min="3835" max="3835" width="11.69921875" style="1" customWidth="1"/>
    <col min="3836" max="3836" width="11.09765625" style="1" customWidth="1"/>
    <col min="3837" max="3837" width="12.3984375" style="1" customWidth="1"/>
    <col min="3838" max="3838" width="8" style="1" customWidth="1"/>
    <col min="3839" max="3849" width="0" style="1" hidden="1" customWidth="1"/>
    <col min="3850" max="4078" width="8.8984375" style="1"/>
    <col min="4079" max="4079" width="3.19921875" style="1" customWidth="1"/>
    <col min="4080" max="4080" width="8.09765625" style="1" customWidth="1"/>
    <col min="4081" max="4081" width="15.796875" style="1" customWidth="1"/>
    <col min="4082" max="4083" width="10.3984375" style="1" customWidth="1"/>
    <col min="4084" max="4084" width="10.3984375" style="1" bestFit="1" customWidth="1"/>
    <col min="4085" max="4086" width="11.296875" style="1" customWidth="1"/>
    <col min="4087" max="4087" width="5.09765625" style="1" customWidth="1"/>
    <col min="4088" max="4088" width="3.19921875" style="1" customWidth="1"/>
    <col min="4089" max="4089" width="7.59765625" style="1" customWidth="1"/>
    <col min="4090" max="4090" width="15.59765625" style="1" customWidth="1"/>
    <col min="4091" max="4091" width="11.69921875" style="1" customWidth="1"/>
    <col min="4092" max="4092" width="11.09765625" style="1" customWidth="1"/>
    <col min="4093" max="4093" width="12.3984375" style="1" customWidth="1"/>
    <col min="4094" max="4094" width="8" style="1" customWidth="1"/>
    <col min="4095" max="4105" width="0" style="1" hidden="1" customWidth="1"/>
    <col min="4106" max="4334" width="8.8984375" style="1"/>
    <col min="4335" max="4335" width="3.19921875" style="1" customWidth="1"/>
    <col min="4336" max="4336" width="8.09765625" style="1" customWidth="1"/>
    <col min="4337" max="4337" width="15.796875" style="1" customWidth="1"/>
    <col min="4338" max="4339" width="10.3984375" style="1" customWidth="1"/>
    <col min="4340" max="4340" width="10.3984375" style="1" bestFit="1" customWidth="1"/>
    <col min="4341" max="4342" width="11.296875" style="1" customWidth="1"/>
    <col min="4343" max="4343" width="5.09765625" style="1" customWidth="1"/>
    <col min="4344" max="4344" width="3.19921875" style="1" customWidth="1"/>
    <col min="4345" max="4345" width="7.59765625" style="1" customWidth="1"/>
    <col min="4346" max="4346" width="15.59765625" style="1" customWidth="1"/>
    <col min="4347" max="4347" width="11.69921875" style="1" customWidth="1"/>
    <col min="4348" max="4348" width="11.09765625" style="1" customWidth="1"/>
    <col min="4349" max="4349" width="12.3984375" style="1" customWidth="1"/>
    <col min="4350" max="4350" width="8" style="1" customWidth="1"/>
    <col min="4351" max="4361" width="0" style="1" hidden="1" customWidth="1"/>
    <col min="4362" max="4590" width="8.8984375" style="1"/>
    <col min="4591" max="4591" width="3.19921875" style="1" customWidth="1"/>
    <col min="4592" max="4592" width="8.09765625" style="1" customWidth="1"/>
    <col min="4593" max="4593" width="15.796875" style="1" customWidth="1"/>
    <col min="4594" max="4595" width="10.3984375" style="1" customWidth="1"/>
    <col min="4596" max="4596" width="10.3984375" style="1" bestFit="1" customWidth="1"/>
    <col min="4597" max="4598" width="11.296875" style="1" customWidth="1"/>
    <col min="4599" max="4599" width="5.09765625" style="1" customWidth="1"/>
    <col min="4600" max="4600" width="3.19921875" style="1" customWidth="1"/>
    <col min="4601" max="4601" width="7.59765625" style="1" customWidth="1"/>
    <col min="4602" max="4602" width="15.59765625" style="1" customWidth="1"/>
    <col min="4603" max="4603" width="11.69921875" style="1" customWidth="1"/>
    <col min="4604" max="4604" width="11.09765625" style="1" customWidth="1"/>
    <col min="4605" max="4605" width="12.3984375" style="1" customWidth="1"/>
    <col min="4606" max="4606" width="8" style="1" customWidth="1"/>
    <col min="4607" max="4617" width="0" style="1" hidden="1" customWidth="1"/>
    <col min="4618" max="4846" width="8.8984375" style="1"/>
    <col min="4847" max="4847" width="3.19921875" style="1" customWidth="1"/>
    <col min="4848" max="4848" width="8.09765625" style="1" customWidth="1"/>
    <col min="4849" max="4849" width="15.796875" style="1" customWidth="1"/>
    <col min="4850" max="4851" width="10.3984375" style="1" customWidth="1"/>
    <col min="4852" max="4852" width="10.3984375" style="1" bestFit="1" customWidth="1"/>
    <col min="4853" max="4854" width="11.296875" style="1" customWidth="1"/>
    <col min="4855" max="4855" width="5.09765625" style="1" customWidth="1"/>
    <col min="4856" max="4856" width="3.19921875" style="1" customWidth="1"/>
    <col min="4857" max="4857" width="7.59765625" style="1" customWidth="1"/>
    <col min="4858" max="4858" width="15.59765625" style="1" customWidth="1"/>
    <col min="4859" max="4859" width="11.69921875" style="1" customWidth="1"/>
    <col min="4860" max="4860" width="11.09765625" style="1" customWidth="1"/>
    <col min="4861" max="4861" width="12.3984375" style="1" customWidth="1"/>
    <col min="4862" max="4862" width="8" style="1" customWidth="1"/>
    <col min="4863" max="4873" width="0" style="1" hidden="1" customWidth="1"/>
    <col min="4874" max="5102" width="8.8984375" style="1"/>
    <col min="5103" max="5103" width="3.19921875" style="1" customWidth="1"/>
    <col min="5104" max="5104" width="8.09765625" style="1" customWidth="1"/>
    <col min="5105" max="5105" width="15.796875" style="1" customWidth="1"/>
    <col min="5106" max="5107" width="10.3984375" style="1" customWidth="1"/>
    <col min="5108" max="5108" width="10.3984375" style="1" bestFit="1" customWidth="1"/>
    <col min="5109" max="5110" width="11.296875" style="1" customWidth="1"/>
    <col min="5111" max="5111" width="5.09765625" style="1" customWidth="1"/>
    <col min="5112" max="5112" width="3.19921875" style="1" customWidth="1"/>
    <col min="5113" max="5113" width="7.59765625" style="1" customWidth="1"/>
    <col min="5114" max="5114" width="15.59765625" style="1" customWidth="1"/>
    <col min="5115" max="5115" width="11.69921875" style="1" customWidth="1"/>
    <col min="5116" max="5116" width="11.09765625" style="1" customWidth="1"/>
    <col min="5117" max="5117" width="12.3984375" style="1" customWidth="1"/>
    <col min="5118" max="5118" width="8" style="1" customWidth="1"/>
    <col min="5119" max="5129" width="0" style="1" hidden="1" customWidth="1"/>
    <col min="5130" max="5358" width="8.8984375" style="1"/>
    <col min="5359" max="5359" width="3.19921875" style="1" customWidth="1"/>
    <col min="5360" max="5360" width="8.09765625" style="1" customWidth="1"/>
    <col min="5361" max="5361" width="15.796875" style="1" customWidth="1"/>
    <col min="5362" max="5363" width="10.3984375" style="1" customWidth="1"/>
    <col min="5364" max="5364" width="10.3984375" style="1" bestFit="1" customWidth="1"/>
    <col min="5365" max="5366" width="11.296875" style="1" customWidth="1"/>
    <col min="5367" max="5367" width="5.09765625" style="1" customWidth="1"/>
    <col min="5368" max="5368" width="3.19921875" style="1" customWidth="1"/>
    <col min="5369" max="5369" width="7.59765625" style="1" customWidth="1"/>
    <col min="5370" max="5370" width="15.59765625" style="1" customWidth="1"/>
    <col min="5371" max="5371" width="11.69921875" style="1" customWidth="1"/>
    <col min="5372" max="5372" width="11.09765625" style="1" customWidth="1"/>
    <col min="5373" max="5373" width="12.3984375" style="1" customWidth="1"/>
    <col min="5374" max="5374" width="8" style="1" customWidth="1"/>
    <col min="5375" max="5385" width="0" style="1" hidden="1" customWidth="1"/>
    <col min="5386" max="5614" width="8.8984375" style="1"/>
    <col min="5615" max="5615" width="3.19921875" style="1" customWidth="1"/>
    <col min="5616" max="5616" width="8.09765625" style="1" customWidth="1"/>
    <col min="5617" max="5617" width="15.796875" style="1" customWidth="1"/>
    <col min="5618" max="5619" width="10.3984375" style="1" customWidth="1"/>
    <col min="5620" max="5620" width="10.3984375" style="1" bestFit="1" customWidth="1"/>
    <col min="5621" max="5622" width="11.296875" style="1" customWidth="1"/>
    <col min="5623" max="5623" width="5.09765625" style="1" customWidth="1"/>
    <col min="5624" max="5624" width="3.19921875" style="1" customWidth="1"/>
    <col min="5625" max="5625" width="7.59765625" style="1" customWidth="1"/>
    <col min="5626" max="5626" width="15.59765625" style="1" customWidth="1"/>
    <col min="5627" max="5627" width="11.69921875" style="1" customWidth="1"/>
    <col min="5628" max="5628" width="11.09765625" style="1" customWidth="1"/>
    <col min="5629" max="5629" width="12.3984375" style="1" customWidth="1"/>
    <col min="5630" max="5630" width="8" style="1" customWidth="1"/>
    <col min="5631" max="5641" width="0" style="1" hidden="1" customWidth="1"/>
    <col min="5642" max="5870" width="8.8984375" style="1"/>
    <col min="5871" max="5871" width="3.19921875" style="1" customWidth="1"/>
    <col min="5872" max="5872" width="8.09765625" style="1" customWidth="1"/>
    <col min="5873" max="5873" width="15.796875" style="1" customWidth="1"/>
    <col min="5874" max="5875" width="10.3984375" style="1" customWidth="1"/>
    <col min="5876" max="5876" width="10.3984375" style="1" bestFit="1" customWidth="1"/>
    <col min="5877" max="5878" width="11.296875" style="1" customWidth="1"/>
    <col min="5879" max="5879" width="5.09765625" style="1" customWidth="1"/>
    <col min="5880" max="5880" width="3.19921875" style="1" customWidth="1"/>
    <col min="5881" max="5881" width="7.59765625" style="1" customWidth="1"/>
    <col min="5882" max="5882" width="15.59765625" style="1" customWidth="1"/>
    <col min="5883" max="5883" width="11.69921875" style="1" customWidth="1"/>
    <col min="5884" max="5884" width="11.09765625" style="1" customWidth="1"/>
    <col min="5885" max="5885" width="12.3984375" style="1" customWidth="1"/>
    <col min="5886" max="5886" width="8" style="1" customWidth="1"/>
    <col min="5887" max="5897" width="0" style="1" hidden="1" customWidth="1"/>
    <col min="5898" max="6126" width="8.8984375" style="1"/>
    <col min="6127" max="6127" width="3.19921875" style="1" customWidth="1"/>
    <col min="6128" max="6128" width="8.09765625" style="1" customWidth="1"/>
    <col min="6129" max="6129" width="15.796875" style="1" customWidth="1"/>
    <col min="6130" max="6131" width="10.3984375" style="1" customWidth="1"/>
    <col min="6132" max="6132" width="10.3984375" style="1" bestFit="1" customWidth="1"/>
    <col min="6133" max="6134" width="11.296875" style="1" customWidth="1"/>
    <col min="6135" max="6135" width="5.09765625" style="1" customWidth="1"/>
    <col min="6136" max="6136" width="3.19921875" style="1" customWidth="1"/>
    <col min="6137" max="6137" width="7.59765625" style="1" customWidth="1"/>
    <col min="6138" max="6138" width="15.59765625" style="1" customWidth="1"/>
    <col min="6139" max="6139" width="11.69921875" style="1" customWidth="1"/>
    <col min="6140" max="6140" width="11.09765625" style="1" customWidth="1"/>
    <col min="6141" max="6141" width="12.3984375" style="1" customWidth="1"/>
    <col min="6142" max="6142" width="8" style="1" customWidth="1"/>
    <col min="6143" max="6153" width="0" style="1" hidden="1" customWidth="1"/>
    <col min="6154" max="6382" width="8.8984375" style="1"/>
    <col min="6383" max="6383" width="3.19921875" style="1" customWidth="1"/>
    <col min="6384" max="6384" width="8.09765625" style="1" customWidth="1"/>
    <col min="6385" max="6385" width="15.796875" style="1" customWidth="1"/>
    <col min="6386" max="6387" width="10.3984375" style="1" customWidth="1"/>
    <col min="6388" max="6388" width="10.3984375" style="1" bestFit="1" customWidth="1"/>
    <col min="6389" max="6390" width="11.296875" style="1" customWidth="1"/>
    <col min="6391" max="6391" width="5.09765625" style="1" customWidth="1"/>
    <col min="6392" max="6392" width="3.19921875" style="1" customWidth="1"/>
    <col min="6393" max="6393" width="7.59765625" style="1" customWidth="1"/>
    <col min="6394" max="6394" width="15.59765625" style="1" customWidth="1"/>
    <col min="6395" max="6395" width="11.69921875" style="1" customWidth="1"/>
    <col min="6396" max="6396" width="11.09765625" style="1" customWidth="1"/>
    <col min="6397" max="6397" width="12.3984375" style="1" customWidth="1"/>
    <col min="6398" max="6398" width="8" style="1" customWidth="1"/>
    <col min="6399" max="6409" width="0" style="1" hidden="1" customWidth="1"/>
    <col min="6410" max="6638" width="8.8984375" style="1"/>
    <col min="6639" max="6639" width="3.19921875" style="1" customWidth="1"/>
    <col min="6640" max="6640" width="8.09765625" style="1" customWidth="1"/>
    <col min="6641" max="6641" width="15.796875" style="1" customWidth="1"/>
    <col min="6642" max="6643" width="10.3984375" style="1" customWidth="1"/>
    <col min="6644" max="6644" width="10.3984375" style="1" bestFit="1" customWidth="1"/>
    <col min="6645" max="6646" width="11.296875" style="1" customWidth="1"/>
    <col min="6647" max="6647" width="5.09765625" style="1" customWidth="1"/>
    <col min="6648" max="6648" width="3.19921875" style="1" customWidth="1"/>
    <col min="6649" max="6649" width="7.59765625" style="1" customWidth="1"/>
    <col min="6650" max="6650" width="15.59765625" style="1" customWidth="1"/>
    <col min="6651" max="6651" width="11.69921875" style="1" customWidth="1"/>
    <col min="6652" max="6652" width="11.09765625" style="1" customWidth="1"/>
    <col min="6653" max="6653" width="12.3984375" style="1" customWidth="1"/>
    <col min="6654" max="6654" width="8" style="1" customWidth="1"/>
    <col min="6655" max="6665" width="0" style="1" hidden="1" customWidth="1"/>
    <col min="6666" max="6894" width="8.8984375" style="1"/>
    <col min="6895" max="6895" width="3.19921875" style="1" customWidth="1"/>
    <col min="6896" max="6896" width="8.09765625" style="1" customWidth="1"/>
    <col min="6897" max="6897" width="15.796875" style="1" customWidth="1"/>
    <col min="6898" max="6899" width="10.3984375" style="1" customWidth="1"/>
    <col min="6900" max="6900" width="10.3984375" style="1" bestFit="1" customWidth="1"/>
    <col min="6901" max="6902" width="11.296875" style="1" customWidth="1"/>
    <col min="6903" max="6903" width="5.09765625" style="1" customWidth="1"/>
    <col min="6904" max="6904" width="3.19921875" style="1" customWidth="1"/>
    <col min="6905" max="6905" width="7.59765625" style="1" customWidth="1"/>
    <col min="6906" max="6906" width="15.59765625" style="1" customWidth="1"/>
    <col min="6907" max="6907" width="11.69921875" style="1" customWidth="1"/>
    <col min="6908" max="6908" width="11.09765625" style="1" customWidth="1"/>
    <col min="6909" max="6909" width="12.3984375" style="1" customWidth="1"/>
    <col min="6910" max="6910" width="8" style="1" customWidth="1"/>
    <col min="6911" max="6921" width="0" style="1" hidden="1" customWidth="1"/>
    <col min="6922" max="7150" width="8.8984375" style="1"/>
    <col min="7151" max="7151" width="3.19921875" style="1" customWidth="1"/>
    <col min="7152" max="7152" width="8.09765625" style="1" customWidth="1"/>
    <col min="7153" max="7153" width="15.796875" style="1" customWidth="1"/>
    <col min="7154" max="7155" width="10.3984375" style="1" customWidth="1"/>
    <col min="7156" max="7156" width="10.3984375" style="1" bestFit="1" customWidth="1"/>
    <col min="7157" max="7158" width="11.296875" style="1" customWidth="1"/>
    <col min="7159" max="7159" width="5.09765625" style="1" customWidth="1"/>
    <col min="7160" max="7160" width="3.19921875" style="1" customWidth="1"/>
    <col min="7161" max="7161" width="7.59765625" style="1" customWidth="1"/>
    <col min="7162" max="7162" width="15.59765625" style="1" customWidth="1"/>
    <col min="7163" max="7163" width="11.69921875" style="1" customWidth="1"/>
    <col min="7164" max="7164" width="11.09765625" style="1" customWidth="1"/>
    <col min="7165" max="7165" width="12.3984375" style="1" customWidth="1"/>
    <col min="7166" max="7166" width="8" style="1" customWidth="1"/>
    <col min="7167" max="7177" width="0" style="1" hidden="1" customWidth="1"/>
    <col min="7178" max="7406" width="8.8984375" style="1"/>
    <col min="7407" max="7407" width="3.19921875" style="1" customWidth="1"/>
    <col min="7408" max="7408" width="8.09765625" style="1" customWidth="1"/>
    <col min="7409" max="7409" width="15.796875" style="1" customWidth="1"/>
    <col min="7410" max="7411" width="10.3984375" style="1" customWidth="1"/>
    <col min="7412" max="7412" width="10.3984375" style="1" bestFit="1" customWidth="1"/>
    <col min="7413" max="7414" width="11.296875" style="1" customWidth="1"/>
    <col min="7415" max="7415" width="5.09765625" style="1" customWidth="1"/>
    <col min="7416" max="7416" width="3.19921875" style="1" customWidth="1"/>
    <col min="7417" max="7417" width="7.59765625" style="1" customWidth="1"/>
    <col min="7418" max="7418" width="15.59765625" style="1" customWidth="1"/>
    <col min="7419" max="7419" width="11.69921875" style="1" customWidth="1"/>
    <col min="7420" max="7420" width="11.09765625" style="1" customWidth="1"/>
    <col min="7421" max="7421" width="12.3984375" style="1" customWidth="1"/>
    <col min="7422" max="7422" width="8" style="1" customWidth="1"/>
    <col min="7423" max="7433" width="0" style="1" hidden="1" customWidth="1"/>
    <col min="7434" max="7662" width="8.8984375" style="1"/>
    <col min="7663" max="7663" width="3.19921875" style="1" customWidth="1"/>
    <col min="7664" max="7664" width="8.09765625" style="1" customWidth="1"/>
    <col min="7665" max="7665" width="15.796875" style="1" customWidth="1"/>
    <col min="7666" max="7667" width="10.3984375" style="1" customWidth="1"/>
    <col min="7668" max="7668" width="10.3984375" style="1" bestFit="1" customWidth="1"/>
    <col min="7669" max="7670" width="11.296875" style="1" customWidth="1"/>
    <col min="7671" max="7671" width="5.09765625" style="1" customWidth="1"/>
    <col min="7672" max="7672" width="3.19921875" style="1" customWidth="1"/>
    <col min="7673" max="7673" width="7.59765625" style="1" customWidth="1"/>
    <col min="7674" max="7674" width="15.59765625" style="1" customWidth="1"/>
    <col min="7675" max="7675" width="11.69921875" style="1" customWidth="1"/>
    <col min="7676" max="7676" width="11.09765625" style="1" customWidth="1"/>
    <col min="7677" max="7677" width="12.3984375" style="1" customWidth="1"/>
    <col min="7678" max="7678" width="8" style="1" customWidth="1"/>
    <col min="7679" max="7689" width="0" style="1" hidden="1" customWidth="1"/>
    <col min="7690" max="7918" width="8.8984375" style="1"/>
    <col min="7919" max="7919" width="3.19921875" style="1" customWidth="1"/>
    <col min="7920" max="7920" width="8.09765625" style="1" customWidth="1"/>
    <col min="7921" max="7921" width="15.796875" style="1" customWidth="1"/>
    <col min="7922" max="7923" width="10.3984375" style="1" customWidth="1"/>
    <col min="7924" max="7924" width="10.3984375" style="1" bestFit="1" customWidth="1"/>
    <col min="7925" max="7926" width="11.296875" style="1" customWidth="1"/>
    <col min="7927" max="7927" width="5.09765625" style="1" customWidth="1"/>
    <col min="7928" max="7928" width="3.19921875" style="1" customWidth="1"/>
    <col min="7929" max="7929" width="7.59765625" style="1" customWidth="1"/>
    <col min="7930" max="7930" width="15.59765625" style="1" customWidth="1"/>
    <col min="7931" max="7931" width="11.69921875" style="1" customWidth="1"/>
    <col min="7932" max="7932" width="11.09765625" style="1" customWidth="1"/>
    <col min="7933" max="7933" width="12.3984375" style="1" customWidth="1"/>
    <col min="7934" max="7934" width="8" style="1" customWidth="1"/>
    <col min="7935" max="7945" width="0" style="1" hidden="1" customWidth="1"/>
    <col min="7946" max="8174" width="8.8984375" style="1"/>
    <col min="8175" max="8175" width="3.19921875" style="1" customWidth="1"/>
    <col min="8176" max="8176" width="8.09765625" style="1" customWidth="1"/>
    <col min="8177" max="8177" width="15.796875" style="1" customWidth="1"/>
    <col min="8178" max="8179" width="10.3984375" style="1" customWidth="1"/>
    <col min="8180" max="8180" width="10.3984375" style="1" bestFit="1" customWidth="1"/>
    <col min="8181" max="8182" width="11.296875" style="1" customWidth="1"/>
    <col min="8183" max="8183" width="5.09765625" style="1" customWidth="1"/>
    <col min="8184" max="8184" width="3.19921875" style="1" customWidth="1"/>
    <col min="8185" max="8185" width="7.59765625" style="1" customWidth="1"/>
    <col min="8186" max="8186" width="15.59765625" style="1" customWidth="1"/>
    <col min="8187" max="8187" width="11.69921875" style="1" customWidth="1"/>
    <col min="8188" max="8188" width="11.09765625" style="1" customWidth="1"/>
    <col min="8189" max="8189" width="12.3984375" style="1" customWidth="1"/>
    <col min="8190" max="8190" width="8" style="1" customWidth="1"/>
    <col min="8191" max="8201" width="0" style="1" hidden="1" customWidth="1"/>
    <col min="8202" max="8430" width="8.8984375" style="1"/>
    <col min="8431" max="8431" width="3.19921875" style="1" customWidth="1"/>
    <col min="8432" max="8432" width="8.09765625" style="1" customWidth="1"/>
    <col min="8433" max="8433" width="15.796875" style="1" customWidth="1"/>
    <col min="8434" max="8435" width="10.3984375" style="1" customWidth="1"/>
    <col min="8436" max="8436" width="10.3984375" style="1" bestFit="1" customWidth="1"/>
    <col min="8437" max="8438" width="11.296875" style="1" customWidth="1"/>
    <col min="8439" max="8439" width="5.09765625" style="1" customWidth="1"/>
    <col min="8440" max="8440" width="3.19921875" style="1" customWidth="1"/>
    <col min="8441" max="8441" width="7.59765625" style="1" customWidth="1"/>
    <col min="8442" max="8442" width="15.59765625" style="1" customWidth="1"/>
    <col min="8443" max="8443" width="11.69921875" style="1" customWidth="1"/>
    <col min="8444" max="8444" width="11.09765625" style="1" customWidth="1"/>
    <col min="8445" max="8445" width="12.3984375" style="1" customWidth="1"/>
    <col min="8446" max="8446" width="8" style="1" customWidth="1"/>
    <col min="8447" max="8457" width="0" style="1" hidden="1" customWidth="1"/>
    <col min="8458" max="8686" width="8.8984375" style="1"/>
    <col min="8687" max="8687" width="3.19921875" style="1" customWidth="1"/>
    <col min="8688" max="8688" width="8.09765625" style="1" customWidth="1"/>
    <col min="8689" max="8689" width="15.796875" style="1" customWidth="1"/>
    <col min="8690" max="8691" width="10.3984375" style="1" customWidth="1"/>
    <col min="8692" max="8692" width="10.3984375" style="1" bestFit="1" customWidth="1"/>
    <col min="8693" max="8694" width="11.296875" style="1" customWidth="1"/>
    <col min="8695" max="8695" width="5.09765625" style="1" customWidth="1"/>
    <col min="8696" max="8696" width="3.19921875" style="1" customWidth="1"/>
    <col min="8697" max="8697" width="7.59765625" style="1" customWidth="1"/>
    <col min="8698" max="8698" width="15.59765625" style="1" customWidth="1"/>
    <col min="8699" max="8699" width="11.69921875" style="1" customWidth="1"/>
    <col min="8700" max="8700" width="11.09765625" style="1" customWidth="1"/>
    <col min="8701" max="8701" width="12.3984375" style="1" customWidth="1"/>
    <col min="8702" max="8702" width="8" style="1" customWidth="1"/>
    <col min="8703" max="8713" width="0" style="1" hidden="1" customWidth="1"/>
    <col min="8714" max="8942" width="8.8984375" style="1"/>
    <col min="8943" max="8943" width="3.19921875" style="1" customWidth="1"/>
    <col min="8944" max="8944" width="8.09765625" style="1" customWidth="1"/>
    <col min="8945" max="8945" width="15.796875" style="1" customWidth="1"/>
    <col min="8946" max="8947" width="10.3984375" style="1" customWidth="1"/>
    <col min="8948" max="8948" width="10.3984375" style="1" bestFit="1" customWidth="1"/>
    <col min="8949" max="8950" width="11.296875" style="1" customWidth="1"/>
    <col min="8951" max="8951" width="5.09765625" style="1" customWidth="1"/>
    <col min="8952" max="8952" width="3.19921875" style="1" customWidth="1"/>
    <col min="8953" max="8953" width="7.59765625" style="1" customWidth="1"/>
    <col min="8954" max="8954" width="15.59765625" style="1" customWidth="1"/>
    <col min="8955" max="8955" width="11.69921875" style="1" customWidth="1"/>
    <col min="8956" max="8956" width="11.09765625" style="1" customWidth="1"/>
    <col min="8957" max="8957" width="12.3984375" style="1" customWidth="1"/>
    <col min="8958" max="8958" width="8" style="1" customWidth="1"/>
    <col min="8959" max="8969" width="0" style="1" hidden="1" customWidth="1"/>
    <col min="8970" max="9198" width="8.8984375" style="1"/>
    <col min="9199" max="9199" width="3.19921875" style="1" customWidth="1"/>
    <col min="9200" max="9200" width="8.09765625" style="1" customWidth="1"/>
    <col min="9201" max="9201" width="15.796875" style="1" customWidth="1"/>
    <col min="9202" max="9203" width="10.3984375" style="1" customWidth="1"/>
    <col min="9204" max="9204" width="10.3984375" style="1" bestFit="1" customWidth="1"/>
    <col min="9205" max="9206" width="11.296875" style="1" customWidth="1"/>
    <col min="9207" max="9207" width="5.09765625" style="1" customWidth="1"/>
    <col min="9208" max="9208" width="3.19921875" style="1" customWidth="1"/>
    <col min="9209" max="9209" width="7.59765625" style="1" customWidth="1"/>
    <col min="9210" max="9210" width="15.59765625" style="1" customWidth="1"/>
    <col min="9211" max="9211" width="11.69921875" style="1" customWidth="1"/>
    <col min="9212" max="9212" width="11.09765625" style="1" customWidth="1"/>
    <col min="9213" max="9213" width="12.3984375" style="1" customWidth="1"/>
    <col min="9214" max="9214" width="8" style="1" customWidth="1"/>
    <col min="9215" max="9225" width="0" style="1" hidden="1" customWidth="1"/>
    <col min="9226" max="9454" width="8.8984375" style="1"/>
    <col min="9455" max="9455" width="3.19921875" style="1" customWidth="1"/>
    <col min="9456" max="9456" width="8.09765625" style="1" customWidth="1"/>
    <col min="9457" max="9457" width="15.796875" style="1" customWidth="1"/>
    <col min="9458" max="9459" width="10.3984375" style="1" customWidth="1"/>
    <col min="9460" max="9460" width="10.3984375" style="1" bestFit="1" customWidth="1"/>
    <col min="9461" max="9462" width="11.296875" style="1" customWidth="1"/>
    <col min="9463" max="9463" width="5.09765625" style="1" customWidth="1"/>
    <col min="9464" max="9464" width="3.19921875" style="1" customWidth="1"/>
    <col min="9465" max="9465" width="7.59765625" style="1" customWidth="1"/>
    <col min="9466" max="9466" width="15.59765625" style="1" customWidth="1"/>
    <col min="9467" max="9467" width="11.69921875" style="1" customWidth="1"/>
    <col min="9468" max="9468" width="11.09765625" style="1" customWidth="1"/>
    <col min="9469" max="9469" width="12.3984375" style="1" customWidth="1"/>
    <col min="9470" max="9470" width="8" style="1" customWidth="1"/>
    <col min="9471" max="9481" width="0" style="1" hidden="1" customWidth="1"/>
    <col min="9482" max="9710" width="8.8984375" style="1"/>
    <col min="9711" max="9711" width="3.19921875" style="1" customWidth="1"/>
    <col min="9712" max="9712" width="8.09765625" style="1" customWidth="1"/>
    <col min="9713" max="9713" width="15.796875" style="1" customWidth="1"/>
    <col min="9714" max="9715" width="10.3984375" style="1" customWidth="1"/>
    <col min="9716" max="9716" width="10.3984375" style="1" bestFit="1" customWidth="1"/>
    <col min="9717" max="9718" width="11.296875" style="1" customWidth="1"/>
    <col min="9719" max="9719" width="5.09765625" style="1" customWidth="1"/>
    <col min="9720" max="9720" width="3.19921875" style="1" customWidth="1"/>
    <col min="9721" max="9721" width="7.59765625" style="1" customWidth="1"/>
    <col min="9722" max="9722" width="15.59765625" style="1" customWidth="1"/>
    <col min="9723" max="9723" width="11.69921875" style="1" customWidth="1"/>
    <col min="9724" max="9724" width="11.09765625" style="1" customWidth="1"/>
    <col min="9725" max="9725" width="12.3984375" style="1" customWidth="1"/>
    <col min="9726" max="9726" width="8" style="1" customWidth="1"/>
    <col min="9727" max="9737" width="0" style="1" hidden="1" customWidth="1"/>
    <col min="9738" max="9966" width="8.8984375" style="1"/>
    <col min="9967" max="9967" width="3.19921875" style="1" customWidth="1"/>
    <col min="9968" max="9968" width="8.09765625" style="1" customWidth="1"/>
    <col min="9969" max="9969" width="15.796875" style="1" customWidth="1"/>
    <col min="9970" max="9971" width="10.3984375" style="1" customWidth="1"/>
    <col min="9972" max="9972" width="10.3984375" style="1" bestFit="1" customWidth="1"/>
    <col min="9973" max="9974" width="11.296875" style="1" customWidth="1"/>
    <col min="9975" max="9975" width="5.09765625" style="1" customWidth="1"/>
    <col min="9976" max="9976" width="3.19921875" style="1" customWidth="1"/>
    <col min="9977" max="9977" width="7.59765625" style="1" customWidth="1"/>
    <col min="9978" max="9978" width="15.59765625" style="1" customWidth="1"/>
    <col min="9979" max="9979" width="11.69921875" style="1" customWidth="1"/>
    <col min="9980" max="9980" width="11.09765625" style="1" customWidth="1"/>
    <col min="9981" max="9981" width="12.3984375" style="1" customWidth="1"/>
    <col min="9982" max="9982" width="8" style="1" customWidth="1"/>
    <col min="9983" max="9993" width="0" style="1" hidden="1" customWidth="1"/>
    <col min="9994" max="10222" width="8.8984375" style="1"/>
    <col min="10223" max="10223" width="3.19921875" style="1" customWidth="1"/>
    <col min="10224" max="10224" width="8.09765625" style="1" customWidth="1"/>
    <col min="10225" max="10225" width="15.796875" style="1" customWidth="1"/>
    <col min="10226" max="10227" width="10.3984375" style="1" customWidth="1"/>
    <col min="10228" max="10228" width="10.3984375" style="1" bestFit="1" customWidth="1"/>
    <col min="10229" max="10230" width="11.296875" style="1" customWidth="1"/>
    <col min="10231" max="10231" width="5.09765625" style="1" customWidth="1"/>
    <col min="10232" max="10232" width="3.19921875" style="1" customWidth="1"/>
    <col min="10233" max="10233" width="7.59765625" style="1" customWidth="1"/>
    <col min="10234" max="10234" width="15.59765625" style="1" customWidth="1"/>
    <col min="10235" max="10235" width="11.69921875" style="1" customWidth="1"/>
    <col min="10236" max="10236" width="11.09765625" style="1" customWidth="1"/>
    <col min="10237" max="10237" width="12.3984375" style="1" customWidth="1"/>
    <col min="10238" max="10238" width="8" style="1" customWidth="1"/>
    <col min="10239" max="10249" width="0" style="1" hidden="1" customWidth="1"/>
    <col min="10250" max="10478" width="8.8984375" style="1"/>
    <col min="10479" max="10479" width="3.19921875" style="1" customWidth="1"/>
    <col min="10480" max="10480" width="8.09765625" style="1" customWidth="1"/>
    <col min="10481" max="10481" width="15.796875" style="1" customWidth="1"/>
    <col min="10482" max="10483" width="10.3984375" style="1" customWidth="1"/>
    <col min="10484" max="10484" width="10.3984375" style="1" bestFit="1" customWidth="1"/>
    <col min="10485" max="10486" width="11.296875" style="1" customWidth="1"/>
    <col min="10487" max="10487" width="5.09765625" style="1" customWidth="1"/>
    <col min="10488" max="10488" width="3.19921875" style="1" customWidth="1"/>
    <col min="10489" max="10489" width="7.59765625" style="1" customWidth="1"/>
    <col min="10490" max="10490" width="15.59765625" style="1" customWidth="1"/>
    <col min="10491" max="10491" width="11.69921875" style="1" customWidth="1"/>
    <col min="10492" max="10492" width="11.09765625" style="1" customWidth="1"/>
    <col min="10493" max="10493" width="12.3984375" style="1" customWidth="1"/>
    <col min="10494" max="10494" width="8" style="1" customWidth="1"/>
    <col min="10495" max="10505" width="0" style="1" hidden="1" customWidth="1"/>
    <col min="10506" max="10734" width="8.8984375" style="1"/>
    <col min="10735" max="10735" width="3.19921875" style="1" customWidth="1"/>
    <col min="10736" max="10736" width="8.09765625" style="1" customWidth="1"/>
    <col min="10737" max="10737" width="15.796875" style="1" customWidth="1"/>
    <col min="10738" max="10739" width="10.3984375" style="1" customWidth="1"/>
    <col min="10740" max="10740" width="10.3984375" style="1" bestFit="1" customWidth="1"/>
    <col min="10741" max="10742" width="11.296875" style="1" customWidth="1"/>
    <col min="10743" max="10743" width="5.09765625" style="1" customWidth="1"/>
    <col min="10744" max="10744" width="3.19921875" style="1" customWidth="1"/>
    <col min="10745" max="10745" width="7.59765625" style="1" customWidth="1"/>
    <col min="10746" max="10746" width="15.59765625" style="1" customWidth="1"/>
    <col min="10747" max="10747" width="11.69921875" style="1" customWidth="1"/>
    <col min="10748" max="10748" width="11.09765625" style="1" customWidth="1"/>
    <col min="10749" max="10749" width="12.3984375" style="1" customWidth="1"/>
    <col min="10750" max="10750" width="8" style="1" customWidth="1"/>
    <col min="10751" max="10761" width="0" style="1" hidden="1" customWidth="1"/>
    <col min="10762" max="10990" width="8.8984375" style="1"/>
    <col min="10991" max="10991" width="3.19921875" style="1" customWidth="1"/>
    <col min="10992" max="10992" width="8.09765625" style="1" customWidth="1"/>
    <col min="10993" max="10993" width="15.796875" style="1" customWidth="1"/>
    <col min="10994" max="10995" width="10.3984375" style="1" customWidth="1"/>
    <col min="10996" max="10996" width="10.3984375" style="1" bestFit="1" customWidth="1"/>
    <col min="10997" max="10998" width="11.296875" style="1" customWidth="1"/>
    <col min="10999" max="10999" width="5.09765625" style="1" customWidth="1"/>
    <col min="11000" max="11000" width="3.19921875" style="1" customWidth="1"/>
    <col min="11001" max="11001" width="7.59765625" style="1" customWidth="1"/>
    <col min="11002" max="11002" width="15.59765625" style="1" customWidth="1"/>
    <col min="11003" max="11003" width="11.69921875" style="1" customWidth="1"/>
    <col min="11004" max="11004" width="11.09765625" style="1" customWidth="1"/>
    <col min="11005" max="11005" width="12.3984375" style="1" customWidth="1"/>
    <col min="11006" max="11006" width="8" style="1" customWidth="1"/>
    <col min="11007" max="11017" width="0" style="1" hidden="1" customWidth="1"/>
    <col min="11018" max="11246" width="8.8984375" style="1"/>
    <col min="11247" max="11247" width="3.19921875" style="1" customWidth="1"/>
    <col min="11248" max="11248" width="8.09765625" style="1" customWidth="1"/>
    <col min="11249" max="11249" width="15.796875" style="1" customWidth="1"/>
    <col min="11250" max="11251" width="10.3984375" style="1" customWidth="1"/>
    <col min="11252" max="11252" width="10.3984375" style="1" bestFit="1" customWidth="1"/>
    <col min="11253" max="11254" width="11.296875" style="1" customWidth="1"/>
    <col min="11255" max="11255" width="5.09765625" style="1" customWidth="1"/>
    <col min="11256" max="11256" width="3.19921875" style="1" customWidth="1"/>
    <col min="11257" max="11257" width="7.59765625" style="1" customWidth="1"/>
    <col min="11258" max="11258" width="15.59765625" style="1" customWidth="1"/>
    <col min="11259" max="11259" width="11.69921875" style="1" customWidth="1"/>
    <col min="11260" max="11260" width="11.09765625" style="1" customWidth="1"/>
    <col min="11261" max="11261" width="12.3984375" style="1" customWidth="1"/>
    <col min="11262" max="11262" width="8" style="1" customWidth="1"/>
    <col min="11263" max="11273" width="0" style="1" hidden="1" customWidth="1"/>
    <col min="11274" max="11502" width="8.8984375" style="1"/>
    <col min="11503" max="11503" width="3.19921875" style="1" customWidth="1"/>
    <col min="11504" max="11504" width="8.09765625" style="1" customWidth="1"/>
    <col min="11505" max="11505" width="15.796875" style="1" customWidth="1"/>
    <col min="11506" max="11507" width="10.3984375" style="1" customWidth="1"/>
    <col min="11508" max="11508" width="10.3984375" style="1" bestFit="1" customWidth="1"/>
    <col min="11509" max="11510" width="11.296875" style="1" customWidth="1"/>
    <col min="11511" max="11511" width="5.09765625" style="1" customWidth="1"/>
    <col min="11512" max="11512" width="3.19921875" style="1" customWidth="1"/>
    <col min="11513" max="11513" width="7.59765625" style="1" customWidth="1"/>
    <col min="11514" max="11514" width="15.59765625" style="1" customWidth="1"/>
    <col min="11515" max="11515" width="11.69921875" style="1" customWidth="1"/>
    <col min="11516" max="11516" width="11.09765625" style="1" customWidth="1"/>
    <col min="11517" max="11517" width="12.3984375" style="1" customWidth="1"/>
    <col min="11518" max="11518" width="8" style="1" customWidth="1"/>
    <col min="11519" max="11529" width="0" style="1" hidden="1" customWidth="1"/>
    <col min="11530" max="11758" width="8.8984375" style="1"/>
    <col min="11759" max="11759" width="3.19921875" style="1" customWidth="1"/>
    <col min="11760" max="11760" width="8.09765625" style="1" customWidth="1"/>
    <col min="11761" max="11761" width="15.796875" style="1" customWidth="1"/>
    <col min="11762" max="11763" width="10.3984375" style="1" customWidth="1"/>
    <col min="11764" max="11764" width="10.3984375" style="1" bestFit="1" customWidth="1"/>
    <col min="11765" max="11766" width="11.296875" style="1" customWidth="1"/>
    <col min="11767" max="11767" width="5.09765625" style="1" customWidth="1"/>
    <col min="11768" max="11768" width="3.19921875" style="1" customWidth="1"/>
    <col min="11769" max="11769" width="7.59765625" style="1" customWidth="1"/>
    <col min="11770" max="11770" width="15.59765625" style="1" customWidth="1"/>
    <col min="11771" max="11771" width="11.69921875" style="1" customWidth="1"/>
    <col min="11772" max="11772" width="11.09765625" style="1" customWidth="1"/>
    <col min="11773" max="11773" width="12.3984375" style="1" customWidth="1"/>
    <col min="11774" max="11774" width="8" style="1" customWidth="1"/>
    <col min="11775" max="11785" width="0" style="1" hidden="1" customWidth="1"/>
    <col min="11786" max="12014" width="8.8984375" style="1"/>
    <col min="12015" max="12015" width="3.19921875" style="1" customWidth="1"/>
    <col min="12016" max="12016" width="8.09765625" style="1" customWidth="1"/>
    <col min="12017" max="12017" width="15.796875" style="1" customWidth="1"/>
    <col min="12018" max="12019" width="10.3984375" style="1" customWidth="1"/>
    <col min="12020" max="12020" width="10.3984375" style="1" bestFit="1" customWidth="1"/>
    <col min="12021" max="12022" width="11.296875" style="1" customWidth="1"/>
    <col min="12023" max="12023" width="5.09765625" style="1" customWidth="1"/>
    <col min="12024" max="12024" width="3.19921875" style="1" customWidth="1"/>
    <col min="12025" max="12025" width="7.59765625" style="1" customWidth="1"/>
    <col min="12026" max="12026" width="15.59765625" style="1" customWidth="1"/>
    <col min="12027" max="12027" width="11.69921875" style="1" customWidth="1"/>
    <col min="12028" max="12028" width="11.09765625" style="1" customWidth="1"/>
    <col min="12029" max="12029" width="12.3984375" style="1" customWidth="1"/>
    <col min="12030" max="12030" width="8" style="1" customWidth="1"/>
    <col min="12031" max="12041" width="0" style="1" hidden="1" customWidth="1"/>
    <col min="12042" max="12270" width="8.8984375" style="1"/>
    <col min="12271" max="12271" width="3.19921875" style="1" customWidth="1"/>
    <col min="12272" max="12272" width="8.09765625" style="1" customWidth="1"/>
    <col min="12273" max="12273" width="15.796875" style="1" customWidth="1"/>
    <col min="12274" max="12275" width="10.3984375" style="1" customWidth="1"/>
    <col min="12276" max="12276" width="10.3984375" style="1" bestFit="1" customWidth="1"/>
    <col min="12277" max="12278" width="11.296875" style="1" customWidth="1"/>
    <col min="12279" max="12279" width="5.09765625" style="1" customWidth="1"/>
    <col min="12280" max="12280" width="3.19921875" style="1" customWidth="1"/>
    <col min="12281" max="12281" width="7.59765625" style="1" customWidth="1"/>
    <col min="12282" max="12282" width="15.59765625" style="1" customWidth="1"/>
    <col min="12283" max="12283" width="11.69921875" style="1" customWidth="1"/>
    <col min="12284" max="12284" width="11.09765625" style="1" customWidth="1"/>
    <col min="12285" max="12285" width="12.3984375" style="1" customWidth="1"/>
    <col min="12286" max="12286" width="8" style="1" customWidth="1"/>
    <col min="12287" max="12297" width="0" style="1" hidden="1" customWidth="1"/>
    <col min="12298" max="12526" width="8.8984375" style="1"/>
    <col min="12527" max="12527" width="3.19921875" style="1" customWidth="1"/>
    <col min="12528" max="12528" width="8.09765625" style="1" customWidth="1"/>
    <col min="12529" max="12529" width="15.796875" style="1" customWidth="1"/>
    <col min="12530" max="12531" width="10.3984375" style="1" customWidth="1"/>
    <col min="12532" max="12532" width="10.3984375" style="1" bestFit="1" customWidth="1"/>
    <col min="12533" max="12534" width="11.296875" style="1" customWidth="1"/>
    <col min="12535" max="12535" width="5.09765625" style="1" customWidth="1"/>
    <col min="12536" max="12536" width="3.19921875" style="1" customWidth="1"/>
    <col min="12537" max="12537" width="7.59765625" style="1" customWidth="1"/>
    <col min="12538" max="12538" width="15.59765625" style="1" customWidth="1"/>
    <col min="12539" max="12539" width="11.69921875" style="1" customWidth="1"/>
    <col min="12540" max="12540" width="11.09765625" style="1" customWidth="1"/>
    <col min="12541" max="12541" width="12.3984375" style="1" customWidth="1"/>
    <col min="12542" max="12542" width="8" style="1" customWidth="1"/>
    <col min="12543" max="12553" width="0" style="1" hidden="1" customWidth="1"/>
    <col min="12554" max="12782" width="8.8984375" style="1"/>
    <col min="12783" max="12783" width="3.19921875" style="1" customWidth="1"/>
    <col min="12784" max="12784" width="8.09765625" style="1" customWidth="1"/>
    <col min="12785" max="12785" width="15.796875" style="1" customWidth="1"/>
    <col min="12786" max="12787" width="10.3984375" style="1" customWidth="1"/>
    <col min="12788" max="12788" width="10.3984375" style="1" bestFit="1" customWidth="1"/>
    <col min="12789" max="12790" width="11.296875" style="1" customWidth="1"/>
    <col min="12791" max="12791" width="5.09765625" style="1" customWidth="1"/>
    <col min="12792" max="12792" width="3.19921875" style="1" customWidth="1"/>
    <col min="12793" max="12793" width="7.59765625" style="1" customWidth="1"/>
    <col min="12794" max="12794" width="15.59765625" style="1" customWidth="1"/>
    <col min="12795" max="12795" width="11.69921875" style="1" customWidth="1"/>
    <col min="12796" max="12796" width="11.09765625" style="1" customWidth="1"/>
    <col min="12797" max="12797" width="12.3984375" style="1" customWidth="1"/>
    <col min="12798" max="12798" width="8" style="1" customWidth="1"/>
    <col min="12799" max="12809" width="0" style="1" hidden="1" customWidth="1"/>
    <col min="12810" max="13038" width="8.8984375" style="1"/>
    <col min="13039" max="13039" width="3.19921875" style="1" customWidth="1"/>
    <col min="13040" max="13040" width="8.09765625" style="1" customWidth="1"/>
    <col min="13041" max="13041" width="15.796875" style="1" customWidth="1"/>
    <col min="13042" max="13043" width="10.3984375" style="1" customWidth="1"/>
    <col min="13044" max="13044" width="10.3984375" style="1" bestFit="1" customWidth="1"/>
    <col min="13045" max="13046" width="11.296875" style="1" customWidth="1"/>
    <col min="13047" max="13047" width="5.09765625" style="1" customWidth="1"/>
    <col min="13048" max="13048" width="3.19921875" style="1" customWidth="1"/>
    <col min="13049" max="13049" width="7.59765625" style="1" customWidth="1"/>
    <col min="13050" max="13050" width="15.59765625" style="1" customWidth="1"/>
    <col min="13051" max="13051" width="11.69921875" style="1" customWidth="1"/>
    <col min="13052" max="13052" width="11.09765625" style="1" customWidth="1"/>
    <col min="13053" max="13053" width="12.3984375" style="1" customWidth="1"/>
    <col min="13054" max="13054" width="8" style="1" customWidth="1"/>
    <col min="13055" max="13065" width="0" style="1" hidden="1" customWidth="1"/>
    <col min="13066" max="13294" width="8.8984375" style="1"/>
    <col min="13295" max="13295" width="3.19921875" style="1" customWidth="1"/>
    <col min="13296" max="13296" width="8.09765625" style="1" customWidth="1"/>
    <col min="13297" max="13297" width="15.796875" style="1" customWidth="1"/>
    <col min="13298" max="13299" width="10.3984375" style="1" customWidth="1"/>
    <col min="13300" max="13300" width="10.3984375" style="1" bestFit="1" customWidth="1"/>
    <col min="13301" max="13302" width="11.296875" style="1" customWidth="1"/>
    <col min="13303" max="13303" width="5.09765625" style="1" customWidth="1"/>
    <col min="13304" max="13304" width="3.19921875" style="1" customWidth="1"/>
    <col min="13305" max="13305" width="7.59765625" style="1" customWidth="1"/>
    <col min="13306" max="13306" width="15.59765625" style="1" customWidth="1"/>
    <col min="13307" max="13307" width="11.69921875" style="1" customWidth="1"/>
    <col min="13308" max="13308" width="11.09765625" style="1" customWidth="1"/>
    <col min="13309" max="13309" width="12.3984375" style="1" customWidth="1"/>
    <col min="13310" max="13310" width="8" style="1" customWidth="1"/>
    <col min="13311" max="13321" width="0" style="1" hidden="1" customWidth="1"/>
    <col min="13322" max="13550" width="8.8984375" style="1"/>
    <col min="13551" max="13551" width="3.19921875" style="1" customWidth="1"/>
    <col min="13552" max="13552" width="8.09765625" style="1" customWidth="1"/>
    <col min="13553" max="13553" width="15.796875" style="1" customWidth="1"/>
    <col min="13554" max="13555" width="10.3984375" style="1" customWidth="1"/>
    <col min="13556" max="13556" width="10.3984375" style="1" bestFit="1" customWidth="1"/>
    <col min="13557" max="13558" width="11.296875" style="1" customWidth="1"/>
    <col min="13559" max="13559" width="5.09765625" style="1" customWidth="1"/>
    <col min="13560" max="13560" width="3.19921875" style="1" customWidth="1"/>
    <col min="13561" max="13561" width="7.59765625" style="1" customWidth="1"/>
    <col min="13562" max="13562" width="15.59765625" style="1" customWidth="1"/>
    <col min="13563" max="13563" width="11.69921875" style="1" customWidth="1"/>
    <col min="13564" max="13564" width="11.09765625" style="1" customWidth="1"/>
    <col min="13565" max="13565" width="12.3984375" style="1" customWidth="1"/>
    <col min="13566" max="13566" width="8" style="1" customWidth="1"/>
    <col min="13567" max="13577" width="0" style="1" hidden="1" customWidth="1"/>
    <col min="13578" max="13806" width="8.8984375" style="1"/>
    <col min="13807" max="13807" width="3.19921875" style="1" customWidth="1"/>
    <col min="13808" max="13808" width="8.09765625" style="1" customWidth="1"/>
    <col min="13809" max="13809" width="15.796875" style="1" customWidth="1"/>
    <col min="13810" max="13811" width="10.3984375" style="1" customWidth="1"/>
    <col min="13812" max="13812" width="10.3984375" style="1" bestFit="1" customWidth="1"/>
    <col min="13813" max="13814" width="11.296875" style="1" customWidth="1"/>
    <col min="13815" max="13815" width="5.09765625" style="1" customWidth="1"/>
    <col min="13816" max="13816" width="3.19921875" style="1" customWidth="1"/>
    <col min="13817" max="13817" width="7.59765625" style="1" customWidth="1"/>
    <col min="13818" max="13818" width="15.59765625" style="1" customWidth="1"/>
    <col min="13819" max="13819" width="11.69921875" style="1" customWidth="1"/>
    <col min="13820" max="13820" width="11.09765625" style="1" customWidth="1"/>
    <col min="13821" max="13821" width="12.3984375" style="1" customWidth="1"/>
    <col min="13822" max="13822" width="8" style="1" customWidth="1"/>
    <col min="13823" max="13833" width="0" style="1" hidden="1" customWidth="1"/>
    <col min="13834" max="14062" width="8.8984375" style="1"/>
    <col min="14063" max="14063" width="3.19921875" style="1" customWidth="1"/>
    <col min="14064" max="14064" width="8.09765625" style="1" customWidth="1"/>
    <col min="14065" max="14065" width="15.796875" style="1" customWidth="1"/>
    <col min="14066" max="14067" width="10.3984375" style="1" customWidth="1"/>
    <col min="14068" max="14068" width="10.3984375" style="1" bestFit="1" customWidth="1"/>
    <col min="14069" max="14070" width="11.296875" style="1" customWidth="1"/>
    <col min="14071" max="14071" width="5.09765625" style="1" customWidth="1"/>
    <col min="14072" max="14072" width="3.19921875" style="1" customWidth="1"/>
    <col min="14073" max="14073" width="7.59765625" style="1" customWidth="1"/>
    <col min="14074" max="14074" width="15.59765625" style="1" customWidth="1"/>
    <col min="14075" max="14075" width="11.69921875" style="1" customWidth="1"/>
    <col min="14076" max="14076" width="11.09765625" style="1" customWidth="1"/>
    <col min="14077" max="14077" width="12.3984375" style="1" customWidth="1"/>
    <col min="14078" max="14078" width="8" style="1" customWidth="1"/>
    <col min="14079" max="14089" width="0" style="1" hidden="1" customWidth="1"/>
    <col min="14090" max="14318" width="8.8984375" style="1"/>
    <col min="14319" max="14319" width="3.19921875" style="1" customWidth="1"/>
    <col min="14320" max="14320" width="8.09765625" style="1" customWidth="1"/>
    <col min="14321" max="14321" width="15.796875" style="1" customWidth="1"/>
    <col min="14322" max="14323" width="10.3984375" style="1" customWidth="1"/>
    <col min="14324" max="14324" width="10.3984375" style="1" bestFit="1" customWidth="1"/>
    <col min="14325" max="14326" width="11.296875" style="1" customWidth="1"/>
    <col min="14327" max="14327" width="5.09765625" style="1" customWidth="1"/>
    <col min="14328" max="14328" width="3.19921875" style="1" customWidth="1"/>
    <col min="14329" max="14329" width="7.59765625" style="1" customWidth="1"/>
    <col min="14330" max="14330" width="15.59765625" style="1" customWidth="1"/>
    <col min="14331" max="14331" width="11.69921875" style="1" customWidth="1"/>
    <col min="14332" max="14332" width="11.09765625" style="1" customWidth="1"/>
    <col min="14333" max="14333" width="12.3984375" style="1" customWidth="1"/>
    <col min="14334" max="14334" width="8" style="1" customWidth="1"/>
    <col min="14335" max="14345" width="0" style="1" hidden="1" customWidth="1"/>
    <col min="14346" max="14574" width="8.8984375" style="1"/>
    <col min="14575" max="14575" width="3.19921875" style="1" customWidth="1"/>
    <col min="14576" max="14576" width="8.09765625" style="1" customWidth="1"/>
    <col min="14577" max="14577" width="15.796875" style="1" customWidth="1"/>
    <col min="14578" max="14579" width="10.3984375" style="1" customWidth="1"/>
    <col min="14580" max="14580" width="10.3984375" style="1" bestFit="1" customWidth="1"/>
    <col min="14581" max="14582" width="11.296875" style="1" customWidth="1"/>
    <col min="14583" max="14583" width="5.09765625" style="1" customWidth="1"/>
    <col min="14584" max="14584" width="3.19921875" style="1" customWidth="1"/>
    <col min="14585" max="14585" width="7.59765625" style="1" customWidth="1"/>
    <col min="14586" max="14586" width="15.59765625" style="1" customWidth="1"/>
    <col min="14587" max="14587" width="11.69921875" style="1" customWidth="1"/>
    <col min="14588" max="14588" width="11.09765625" style="1" customWidth="1"/>
    <col min="14589" max="14589" width="12.3984375" style="1" customWidth="1"/>
    <col min="14590" max="14590" width="8" style="1" customWidth="1"/>
    <col min="14591" max="14601" width="0" style="1" hidden="1" customWidth="1"/>
    <col min="14602" max="14830" width="8.8984375" style="1"/>
    <col min="14831" max="14831" width="3.19921875" style="1" customWidth="1"/>
    <col min="14832" max="14832" width="8.09765625" style="1" customWidth="1"/>
    <col min="14833" max="14833" width="15.796875" style="1" customWidth="1"/>
    <col min="14834" max="14835" width="10.3984375" style="1" customWidth="1"/>
    <col min="14836" max="14836" width="10.3984375" style="1" bestFit="1" customWidth="1"/>
    <col min="14837" max="14838" width="11.296875" style="1" customWidth="1"/>
    <col min="14839" max="14839" width="5.09765625" style="1" customWidth="1"/>
    <col min="14840" max="14840" width="3.19921875" style="1" customWidth="1"/>
    <col min="14841" max="14841" width="7.59765625" style="1" customWidth="1"/>
    <col min="14842" max="14842" width="15.59765625" style="1" customWidth="1"/>
    <col min="14843" max="14843" width="11.69921875" style="1" customWidth="1"/>
    <col min="14844" max="14844" width="11.09765625" style="1" customWidth="1"/>
    <col min="14845" max="14845" width="12.3984375" style="1" customWidth="1"/>
    <col min="14846" max="14846" width="8" style="1" customWidth="1"/>
    <col min="14847" max="14857" width="0" style="1" hidden="1" customWidth="1"/>
    <col min="14858" max="15086" width="8.8984375" style="1"/>
    <col min="15087" max="15087" width="3.19921875" style="1" customWidth="1"/>
    <col min="15088" max="15088" width="8.09765625" style="1" customWidth="1"/>
    <col min="15089" max="15089" width="15.796875" style="1" customWidth="1"/>
    <col min="15090" max="15091" width="10.3984375" style="1" customWidth="1"/>
    <col min="15092" max="15092" width="10.3984375" style="1" bestFit="1" customWidth="1"/>
    <col min="15093" max="15094" width="11.296875" style="1" customWidth="1"/>
    <col min="15095" max="15095" width="5.09765625" style="1" customWidth="1"/>
    <col min="15096" max="15096" width="3.19921875" style="1" customWidth="1"/>
    <col min="15097" max="15097" width="7.59765625" style="1" customWidth="1"/>
    <col min="15098" max="15098" width="15.59765625" style="1" customWidth="1"/>
    <col min="15099" max="15099" width="11.69921875" style="1" customWidth="1"/>
    <col min="15100" max="15100" width="11.09765625" style="1" customWidth="1"/>
    <col min="15101" max="15101" width="12.3984375" style="1" customWidth="1"/>
    <col min="15102" max="15102" width="8" style="1" customWidth="1"/>
    <col min="15103" max="15113" width="0" style="1" hidden="1" customWidth="1"/>
    <col min="15114" max="15342" width="8.8984375" style="1"/>
    <col min="15343" max="15343" width="3.19921875" style="1" customWidth="1"/>
    <col min="15344" max="15344" width="8.09765625" style="1" customWidth="1"/>
    <col min="15345" max="15345" width="15.796875" style="1" customWidth="1"/>
    <col min="15346" max="15347" width="10.3984375" style="1" customWidth="1"/>
    <col min="15348" max="15348" width="10.3984375" style="1" bestFit="1" customWidth="1"/>
    <col min="15349" max="15350" width="11.296875" style="1" customWidth="1"/>
    <col min="15351" max="15351" width="5.09765625" style="1" customWidth="1"/>
    <col min="15352" max="15352" width="3.19921875" style="1" customWidth="1"/>
    <col min="15353" max="15353" width="7.59765625" style="1" customWidth="1"/>
    <col min="15354" max="15354" width="15.59765625" style="1" customWidth="1"/>
    <col min="15355" max="15355" width="11.69921875" style="1" customWidth="1"/>
    <col min="15356" max="15356" width="11.09765625" style="1" customWidth="1"/>
    <col min="15357" max="15357" width="12.3984375" style="1" customWidth="1"/>
    <col min="15358" max="15358" width="8" style="1" customWidth="1"/>
    <col min="15359" max="15369" width="0" style="1" hidden="1" customWidth="1"/>
    <col min="15370" max="15598" width="8.8984375" style="1"/>
    <col min="15599" max="15599" width="3.19921875" style="1" customWidth="1"/>
    <col min="15600" max="15600" width="8.09765625" style="1" customWidth="1"/>
    <col min="15601" max="15601" width="15.796875" style="1" customWidth="1"/>
    <col min="15602" max="15603" width="10.3984375" style="1" customWidth="1"/>
    <col min="15604" max="15604" width="10.3984375" style="1" bestFit="1" customWidth="1"/>
    <col min="15605" max="15606" width="11.296875" style="1" customWidth="1"/>
    <col min="15607" max="15607" width="5.09765625" style="1" customWidth="1"/>
    <col min="15608" max="15608" width="3.19921875" style="1" customWidth="1"/>
    <col min="15609" max="15609" width="7.59765625" style="1" customWidth="1"/>
    <col min="15610" max="15610" width="15.59765625" style="1" customWidth="1"/>
    <col min="15611" max="15611" width="11.69921875" style="1" customWidth="1"/>
    <col min="15612" max="15612" width="11.09765625" style="1" customWidth="1"/>
    <col min="15613" max="15613" width="12.3984375" style="1" customWidth="1"/>
    <col min="15614" max="15614" width="8" style="1" customWidth="1"/>
    <col min="15615" max="15625" width="0" style="1" hidden="1" customWidth="1"/>
    <col min="15626" max="15854" width="8.8984375" style="1"/>
    <col min="15855" max="15855" width="3.19921875" style="1" customWidth="1"/>
    <col min="15856" max="15856" width="8.09765625" style="1" customWidth="1"/>
    <col min="15857" max="15857" width="15.796875" style="1" customWidth="1"/>
    <col min="15858" max="15859" width="10.3984375" style="1" customWidth="1"/>
    <col min="15860" max="15860" width="10.3984375" style="1" bestFit="1" customWidth="1"/>
    <col min="15861" max="15862" width="11.296875" style="1" customWidth="1"/>
    <col min="15863" max="15863" width="5.09765625" style="1" customWidth="1"/>
    <col min="15864" max="15864" width="3.19921875" style="1" customWidth="1"/>
    <col min="15865" max="15865" width="7.59765625" style="1" customWidth="1"/>
    <col min="15866" max="15866" width="15.59765625" style="1" customWidth="1"/>
    <col min="15867" max="15867" width="11.69921875" style="1" customWidth="1"/>
    <col min="15868" max="15868" width="11.09765625" style="1" customWidth="1"/>
    <col min="15869" max="15869" width="12.3984375" style="1" customWidth="1"/>
    <col min="15870" max="15870" width="8" style="1" customWidth="1"/>
    <col min="15871" max="15881" width="0" style="1" hidden="1" customWidth="1"/>
    <col min="15882" max="16110" width="8.8984375" style="1"/>
    <col min="16111" max="16111" width="3.19921875" style="1" customWidth="1"/>
    <col min="16112" max="16112" width="8.09765625" style="1" customWidth="1"/>
    <col min="16113" max="16113" width="15.796875" style="1" customWidth="1"/>
    <col min="16114" max="16115" width="10.3984375" style="1" customWidth="1"/>
    <col min="16116" max="16116" width="10.3984375" style="1" bestFit="1" customWidth="1"/>
    <col min="16117" max="16118" width="11.296875" style="1" customWidth="1"/>
    <col min="16119" max="16119" width="5.09765625" style="1" customWidth="1"/>
    <col min="16120" max="16120" width="3.19921875" style="1" customWidth="1"/>
    <col min="16121" max="16121" width="7.59765625" style="1" customWidth="1"/>
    <col min="16122" max="16122" width="15.59765625" style="1" customWidth="1"/>
    <col min="16123" max="16123" width="11.69921875" style="1" customWidth="1"/>
    <col min="16124" max="16124" width="11.09765625" style="1" customWidth="1"/>
    <col min="16125" max="16125" width="12.3984375" style="1" customWidth="1"/>
    <col min="16126" max="16126" width="8" style="1" customWidth="1"/>
    <col min="16127" max="16137" width="0" style="1" hidden="1" customWidth="1"/>
    <col min="16138" max="16384" width="8.8984375" style="1"/>
  </cols>
  <sheetData>
    <row r="1" spans="1:15" ht="5.25" customHeight="1"/>
    <row r="2" spans="1:15" ht="26.1" customHeight="1">
      <c r="A2" s="202" t="s">
        <v>0</v>
      </c>
      <c r="B2" s="202"/>
      <c r="C2" s="202"/>
      <c r="D2" s="202"/>
      <c r="E2" s="202"/>
      <c r="F2" s="202"/>
      <c r="G2" s="202"/>
      <c r="H2" s="202"/>
      <c r="J2" s="202" t="s">
        <v>1</v>
      </c>
      <c r="K2" s="202"/>
      <c r="L2" s="202"/>
      <c r="M2" s="202"/>
      <c r="N2" s="202"/>
      <c r="O2" s="202"/>
    </row>
    <row r="3" spans="1:15" ht="19.5" customHeight="1" thickBot="1">
      <c r="A3" s="203" t="s">
        <v>2</v>
      </c>
      <c r="B3" s="203"/>
      <c r="C3" s="203"/>
      <c r="D3" s="203"/>
      <c r="E3" s="203"/>
      <c r="F3" s="203"/>
      <c r="G3" s="203"/>
      <c r="H3" s="203"/>
      <c r="J3" s="203" t="s">
        <v>3</v>
      </c>
      <c r="K3" s="203"/>
      <c r="L3" s="203"/>
      <c r="M3" s="203"/>
      <c r="N3" s="203"/>
      <c r="O3" s="203"/>
    </row>
    <row r="4" spans="1:15" s="9" customFormat="1" ht="19.5" customHeight="1" thickBot="1">
      <c r="A4" s="204" t="s">
        <v>4</v>
      </c>
      <c r="B4" s="205"/>
      <c r="C4" s="206"/>
      <c r="D4" s="3" t="s">
        <v>5</v>
      </c>
      <c r="E4" s="4" t="s">
        <v>6</v>
      </c>
      <c r="F4" s="3" t="s">
        <v>7</v>
      </c>
      <c r="G4" s="5" t="s">
        <v>8</v>
      </c>
      <c r="H4" s="5" t="s">
        <v>9</v>
      </c>
      <c r="I4" s="6"/>
      <c r="J4" s="207" t="s">
        <v>10</v>
      </c>
      <c r="K4" s="208"/>
      <c r="L4" s="209"/>
      <c r="M4" s="7" t="s">
        <v>11</v>
      </c>
      <c r="N4" s="7" t="s">
        <v>12</v>
      </c>
      <c r="O4" s="8" t="s">
        <v>13</v>
      </c>
    </row>
    <row r="5" spans="1:15" s="22" customFormat="1" ht="19.2" customHeight="1">
      <c r="A5" s="181" t="s">
        <v>14</v>
      </c>
      <c r="B5" s="10" t="s">
        <v>15</v>
      </c>
      <c r="C5" s="11" t="s">
        <v>16</v>
      </c>
      <c r="D5" s="12">
        <v>2838</v>
      </c>
      <c r="E5" s="13">
        <v>2676</v>
      </c>
      <c r="F5" s="14">
        <v>2208</v>
      </c>
      <c r="G5" s="15">
        <f t="shared" ref="G5:G29" si="0">(D5-E5)/E5</f>
        <v>6.0538116591928252E-2</v>
      </c>
      <c r="H5" s="16">
        <f>(D5-F5)/F5</f>
        <v>0.28532608695652173</v>
      </c>
      <c r="I5" s="17"/>
      <c r="J5" s="181" t="s">
        <v>14</v>
      </c>
      <c r="K5" s="10" t="s">
        <v>17</v>
      </c>
      <c r="L5" s="18" t="s">
        <v>16</v>
      </c>
      <c r="M5" s="19">
        <f>'[1]1월'!D5+'[1]2월'!D5+'[1]3월'!D5+'4월'!D5</f>
        <v>10079</v>
      </c>
      <c r="N5" s="20">
        <v>10472</v>
      </c>
      <c r="O5" s="21">
        <f>(M5-N5)/N5</f>
        <v>-3.7528647822765472E-2</v>
      </c>
    </row>
    <row r="6" spans="1:15" s="22" customFormat="1" ht="19.2" customHeight="1">
      <c r="A6" s="182"/>
      <c r="B6" s="23"/>
      <c r="C6" s="24" t="s">
        <v>18</v>
      </c>
      <c r="D6" s="25">
        <f>D5</f>
        <v>2838</v>
      </c>
      <c r="E6" s="26">
        <v>2676</v>
      </c>
      <c r="F6" s="27">
        <v>2208</v>
      </c>
      <c r="G6" s="28">
        <f t="shared" si="0"/>
        <v>6.0538116591928252E-2</v>
      </c>
      <c r="H6" s="29">
        <f t="shared" ref="H6:H29" si="1">(D6-F6)/F6</f>
        <v>0.28532608695652173</v>
      </c>
      <c r="I6" s="17"/>
      <c r="J6" s="182"/>
      <c r="K6" s="23"/>
      <c r="L6" s="24" t="s">
        <v>18</v>
      </c>
      <c r="M6" s="30">
        <f>M5</f>
        <v>10079</v>
      </c>
      <c r="N6" s="31">
        <v>10472</v>
      </c>
      <c r="O6" s="32">
        <f t="shared" ref="O6:O29" si="2">(M6-N6)/N6</f>
        <v>-3.7528647822765472E-2</v>
      </c>
    </row>
    <row r="7" spans="1:15" s="22" customFormat="1" ht="19.5" hidden="1" customHeight="1">
      <c r="A7" s="182"/>
      <c r="B7" s="33" t="s">
        <v>19</v>
      </c>
      <c r="C7" s="34" t="s">
        <v>20</v>
      </c>
      <c r="D7" s="35">
        <v>0</v>
      </c>
      <c r="E7" s="36">
        <v>2</v>
      </c>
      <c r="F7" s="37">
        <v>19</v>
      </c>
      <c r="G7" s="38">
        <f t="shared" si="0"/>
        <v>-1</v>
      </c>
      <c r="H7" s="39">
        <f t="shared" si="1"/>
        <v>-1</v>
      </c>
      <c r="I7" s="17"/>
      <c r="J7" s="182"/>
      <c r="K7" s="33" t="s">
        <v>21</v>
      </c>
      <c r="L7" s="34" t="s">
        <v>20</v>
      </c>
      <c r="M7" s="19">
        <f>'[1]1월'!D7+'[1]2월'!D7+'[1]3월'!D7+'4월'!D7</f>
        <v>13</v>
      </c>
      <c r="N7" s="40">
        <v>253</v>
      </c>
      <c r="O7" s="21">
        <f t="shared" si="2"/>
        <v>-0.9486166007905138</v>
      </c>
    </row>
    <row r="8" spans="1:15" s="22" customFormat="1" ht="19.5" hidden="1" customHeight="1">
      <c r="A8" s="182"/>
      <c r="B8" s="23"/>
      <c r="C8" s="24" t="s">
        <v>18</v>
      </c>
      <c r="D8" s="41">
        <v>0</v>
      </c>
      <c r="E8" s="42">
        <v>2</v>
      </c>
      <c r="F8" s="27">
        <v>19</v>
      </c>
      <c r="G8" s="43">
        <f t="shared" si="0"/>
        <v>-1</v>
      </c>
      <c r="H8" s="29">
        <f t="shared" si="1"/>
        <v>-1</v>
      </c>
      <c r="I8" s="17"/>
      <c r="J8" s="182"/>
      <c r="K8" s="23"/>
      <c r="L8" s="24" t="s">
        <v>18</v>
      </c>
      <c r="M8" s="30">
        <f>M7</f>
        <v>13</v>
      </c>
      <c r="N8" s="31">
        <v>253</v>
      </c>
      <c r="O8" s="44">
        <f t="shared" si="2"/>
        <v>-0.9486166007905138</v>
      </c>
    </row>
    <row r="9" spans="1:15" s="22" customFormat="1" ht="19.5" hidden="1" customHeight="1">
      <c r="A9" s="182"/>
      <c r="B9" s="46" t="s">
        <v>22</v>
      </c>
      <c r="C9" s="47" t="s">
        <v>23</v>
      </c>
      <c r="D9" s="48">
        <v>0</v>
      </c>
      <c r="E9" s="36">
        <v>0</v>
      </c>
      <c r="F9" s="37">
        <v>567</v>
      </c>
      <c r="G9" s="37">
        <v>0</v>
      </c>
      <c r="H9" s="39">
        <f t="shared" si="1"/>
        <v>-1</v>
      </c>
      <c r="I9" s="17"/>
      <c r="J9" s="182"/>
      <c r="K9" s="46" t="s">
        <v>24</v>
      </c>
      <c r="L9" s="47" t="s">
        <v>23</v>
      </c>
      <c r="M9" s="19">
        <f>'[1]1월'!D9+'[1]2월'!D9+'[1]3월'!D9+'4월'!D9</f>
        <v>0</v>
      </c>
      <c r="N9" s="49">
        <v>1854</v>
      </c>
      <c r="O9" s="50">
        <f t="shared" si="2"/>
        <v>-1</v>
      </c>
    </row>
    <row r="10" spans="1:15" s="22" customFormat="1" ht="19.5" hidden="1" customHeight="1">
      <c r="A10" s="182"/>
      <c r="B10" s="51"/>
      <c r="C10" s="24" t="s">
        <v>18</v>
      </c>
      <c r="D10" s="41">
        <v>0</v>
      </c>
      <c r="E10" s="42">
        <v>0</v>
      </c>
      <c r="F10" s="27">
        <v>567</v>
      </c>
      <c r="G10" s="27">
        <v>0</v>
      </c>
      <c r="H10" s="29">
        <f t="shared" si="1"/>
        <v>-1</v>
      </c>
      <c r="I10" s="17"/>
      <c r="J10" s="182"/>
      <c r="K10" s="51"/>
      <c r="L10" s="24" t="s">
        <v>18</v>
      </c>
      <c r="M10" s="30">
        <f>M9</f>
        <v>0</v>
      </c>
      <c r="N10" s="31">
        <v>1854</v>
      </c>
      <c r="O10" s="44">
        <f t="shared" si="2"/>
        <v>-1</v>
      </c>
    </row>
    <row r="11" spans="1:15" s="22" customFormat="1" ht="19.5" customHeight="1">
      <c r="A11" s="182"/>
      <c r="B11" s="52" t="s">
        <v>25</v>
      </c>
      <c r="C11" s="47" t="s">
        <v>26</v>
      </c>
      <c r="D11" s="48">
        <v>1151</v>
      </c>
      <c r="E11" s="36">
        <v>1183</v>
      </c>
      <c r="F11" s="37">
        <v>576</v>
      </c>
      <c r="G11" s="53">
        <f t="shared" si="0"/>
        <v>-2.7049873203719356E-2</v>
      </c>
      <c r="H11" s="39">
        <f t="shared" si="1"/>
        <v>0.99826388888888884</v>
      </c>
      <c r="I11" s="17"/>
      <c r="J11" s="182"/>
      <c r="K11" s="52" t="s">
        <v>27</v>
      </c>
      <c r="L11" s="54" t="s">
        <v>26</v>
      </c>
      <c r="M11" s="19">
        <f>'[1]1월'!D11+'[1]2월'!D11+'[1]3월'!D11+'4월'!D11</f>
        <v>4524</v>
      </c>
      <c r="N11" s="49">
        <v>4122</v>
      </c>
      <c r="O11" s="55">
        <f t="shared" si="2"/>
        <v>9.75254730713246E-2</v>
      </c>
    </row>
    <row r="12" spans="1:15" s="22" customFormat="1" ht="19.5" customHeight="1">
      <c r="A12" s="182"/>
      <c r="B12" s="23"/>
      <c r="C12" s="24" t="s">
        <v>18</v>
      </c>
      <c r="D12" s="41">
        <f>D11</f>
        <v>1151</v>
      </c>
      <c r="E12" s="42">
        <v>1183</v>
      </c>
      <c r="F12" s="27">
        <v>576</v>
      </c>
      <c r="G12" s="43">
        <f t="shared" si="0"/>
        <v>-2.7049873203719356E-2</v>
      </c>
      <c r="H12" s="29">
        <f t="shared" si="1"/>
        <v>0.99826388888888884</v>
      </c>
      <c r="I12" s="17"/>
      <c r="J12" s="182"/>
      <c r="K12" s="23"/>
      <c r="L12" s="24" t="s">
        <v>18</v>
      </c>
      <c r="M12" s="30">
        <f>M11</f>
        <v>4524</v>
      </c>
      <c r="N12" s="31">
        <v>4122</v>
      </c>
      <c r="O12" s="44">
        <f t="shared" si="2"/>
        <v>9.75254730713246E-2</v>
      </c>
    </row>
    <row r="13" spans="1:15" s="22" customFormat="1" ht="19.5" customHeight="1">
      <c r="A13" s="182"/>
      <c r="B13" s="33" t="s">
        <v>28</v>
      </c>
      <c r="C13" s="47" t="s">
        <v>29</v>
      </c>
      <c r="D13" s="48">
        <v>64</v>
      </c>
      <c r="E13" s="36">
        <v>55</v>
      </c>
      <c r="F13" s="37">
        <v>110</v>
      </c>
      <c r="G13" s="38">
        <f t="shared" si="0"/>
        <v>0.16363636363636364</v>
      </c>
      <c r="H13" s="39">
        <f t="shared" si="1"/>
        <v>-0.41818181818181815</v>
      </c>
      <c r="I13" s="17"/>
      <c r="J13" s="182"/>
      <c r="K13" s="52" t="s">
        <v>28</v>
      </c>
      <c r="L13" s="47" t="s">
        <v>29</v>
      </c>
      <c r="M13" s="19">
        <f>'[1]1월'!D13+'[1]2월'!D13+'[1]3월'!D13+'4월'!D13</f>
        <v>122</v>
      </c>
      <c r="N13" s="49">
        <v>588</v>
      </c>
      <c r="O13" s="55">
        <f t="shared" si="2"/>
        <v>-0.79251700680272108</v>
      </c>
    </row>
    <row r="14" spans="1:15" s="22" customFormat="1" ht="19.5" customHeight="1">
      <c r="A14" s="182"/>
      <c r="B14" s="23"/>
      <c r="C14" s="24" t="s">
        <v>30</v>
      </c>
      <c r="D14" s="41">
        <f>D13</f>
        <v>64</v>
      </c>
      <c r="E14" s="42">
        <v>55</v>
      </c>
      <c r="F14" s="27">
        <v>110</v>
      </c>
      <c r="G14" s="43">
        <f t="shared" si="0"/>
        <v>0.16363636363636364</v>
      </c>
      <c r="H14" s="29">
        <f t="shared" si="1"/>
        <v>-0.41818181818181815</v>
      </c>
      <c r="I14" s="17"/>
      <c r="J14" s="182"/>
      <c r="K14" s="56"/>
      <c r="L14" s="24" t="s">
        <v>18</v>
      </c>
      <c r="M14" s="57">
        <f>M13</f>
        <v>122</v>
      </c>
      <c r="N14" s="31">
        <v>588</v>
      </c>
      <c r="O14" s="44">
        <f t="shared" si="2"/>
        <v>-0.79251700680272108</v>
      </c>
    </row>
    <row r="15" spans="1:15" s="22" customFormat="1" ht="19.5" customHeight="1">
      <c r="A15" s="182"/>
      <c r="B15" s="58" t="s">
        <v>31</v>
      </c>
      <c r="C15" s="47" t="s">
        <v>32</v>
      </c>
      <c r="D15" s="48">
        <v>24</v>
      </c>
      <c r="E15" s="36">
        <v>13</v>
      </c>
      <c r="F15" s="37">
        <v>16</v>
      </c>
      <c r="G15" s="38">
        <f t="shared" si="0"/>
        <v>0.84615384615384615</v>
      </c>
      <c r="H15" s="39">
        <f t="shared" si="1"/>
        <v>0.5</v>
      </c>
      <c r="I15" s="17"/>
      <c r="J15" s="182"/>
      <c r="K15" s="33" t="s">
        <v>31</v>
      </c>
      <c r="L15" s="54" t="s">
        <v>32</v>
      </c>
      <c r="M15" s="19">
        <f>'[1]1월'!D15+'[1]2월'!D15+'[1]3월'!D15+'4월'!D15</f>
        <v>78</v>
      </c>
      <c r="N15" s="49">
        <v>74</v>
      </c>
      <c r="O15" s="55">
        <f t="shared" si="2"/>
        <v>5.4054054054054057E-2</v>
      </c>
    </row>
    <row r="16" spans="1:15" s="22" customFormat="1" ht="19.5" customHeight="1">
      <c r="A16" s="182"/>
      <c r="B16" s="56"/>
      <c r="C16" s="24" t="s">
        <v>18</v>
      </c>
      <c r="D16" s="41">
        <f>D15</f>
        <v>24</v>
      </c>
      <c r="E16" s="42">
        <v>13</v>
      </c>
      <c r="F16" s="27">
        <v>16</v>
      </c>
      <c r="G16" s="43">
        <f t="shared" si="0"/>
        <v>0.84615384615384615</v>
      </c>
      <c r="H16" s="29">
        <f t="shared" si="1"/>
        <v>0.5</v>
      </c>
      <c r="I16" s="17"/>
      <c r="J16" s="182"/>
      <c r="K16" s="23"/>
      <c r="L16" s="24" t="s">
        <v>33</v>
      </c>
      <c r="M16" s="57">
        <f>SUM(M15)</f>
        <v>78</v>
      </c>
      <c r="N16" s="31">
        <v>74</v>
      </c>
      <c r="O16" s="59">
        <f t="shared" si="2"/>
        <v>5.4054054054054057E-2</v>
      </c>
    </row>
    <row r="17" spans="1:15" s="22" customFormat="1" ht="19.5" customHeight="1">
      <c r="A17" s="60"/>
      <c r="B17" s="61"/>
      <c r="C17" s="47" t="s">
        <v>34</v>
      </c>
      <c r="D17" s="35">
        <v>0</v>
      </c>
      <c r="E17" s="36">
        <v>0</v>
      </c>
      <c r="F17" s="37">
        <v>37</v>
      </c>
      <c r="G17" s="37">
        <v>0</v>
      </c>
      <c r="H17" s="39">
        <f t="shared" si="1"/>
        <v>-1</v>
      </c>
      <c r="I17" s="17"/>
      <c r="J17" s="62"/>
      <c r="K17" s="61"/>
      <c r="L17" s="47" t="s">
        <v>34</v>
      </c>
      <c r="M17" s="19">
        <f>'[1]1월'!D17+'[1]2월'!D17+'[1]3월'!D17+'4월'!D17</f>
        <v>10</v>
      </c>
      <c r="N17" s="63">
        <v>37</v>
      </c>
      <c r="O17" s="55">
        <f>(M17-N17)/N17</f>
        <v>-0.72972972972972971</v>
      </c>
    </row>
    <row r="18" spans="1:15" s="22" customFormat="1" ht="19.5" customHeight="1">
      <c r="A18" s="60"/>
      <c r="B18" s="58" t="s">
        <v>35</v>
      </c>
      <c r="C18" s="47" t="s">
        <v>36</v>
      </c>
      <c r="D18" s="64">
        <v>452</v>
      </c>
      <c r="E18" s="36">
        <v>650</v>
      </c>
      <c r="F18" s="37">
        <v>322</v>
      </c>
      <c r="G18" s="53">
        <f>(D18-E18)/E18</f>
        <v>-0.30461538461538462</v>
      </c>
      <c r="H18" s="65">
        <f t="shared" si="1"/>
        <v>0.40372670807453415</v>
      </c>
      <c r="I18" s="17"/>
      <c r="J18" s="62"/>
      <c r="K18" s="33" t="s">
        <v>35</v>
      </c>
      <c r="L18" s="47" t="s">
        <v>36</v>
      </c>
      <c r="M18" s="66">
        <f>'[1]1월'!D18+'[1]2월'!D18+'[1]3월'!D18+'4월'!D18</f>
        <v>1102</v>
      </c>
      <c r="N18" s="67">
        <v>487</v>
      </c>
      <c r="O18" s="55">
        <f>(M18-N18)/N18</f>
        <v>1.2628336755646816</v>
      </c>
    </row>
    <row r="19" spans="1:15" s="22" customFormat="1" ht="19.5" customHeight="1">
      <c r="A19" s="60"/>
      <c r="B19" s="68"/>
      <c r="C19" s="24" t="s">
        <v>37</v>
      </c>
      <c r="D19" s="25">
        <f>D18</f>
        <v>452</v>
      </c>
      <c r="E19" s="42">
        <v>650</v>
      </c>
      <c r="F19" s="27">
        <v>359</v>
      </c>
      <c r="G19" s="43">
        <f>(D19-E19)/E19</f>
        <v>-0.30461538461538462</v>
      </c>
      <c r="H19" s="29">
        <f t="shared" si="1"/>
        <v>0.25905292479108633</v>
      </c>
      <c r="I19" s="17"/>
      <c r="J19" s="62"/>
      <c r="K19" s="69"/>
      <c r="L19" s="24" t="s">
        <v>38</v>
      </c>
      <c r="M19" s="70">
        <f>M17+M18</f>
        <v>1112</v>
      </c>
      <c r="N19" s="71">
        <f>SUM(N17:N18)</f>
        <v>524</v>
      </c>
      <c r="O19" s="59">
        <f>(M19-N19)/N19</f>
        <v>1.1221374045801527</v>
      </c>
    </row>
    <row r="20" spans="1:15" s="22" customFormat="1" ht="19.5" customHeight="1">
      <c r="A20" s="187" t="s">
        <v>39</v>
      </c>
      <c r="B20" s="199"/>
      <c r="C20" s="200"/>
      <c r="D20" s="72">
        <f>SUM(D6,D12,D14,D16,D19)</f>
        <v>4529</v>
      </c>
      <c r="E20" s="73">
        <v>4579</v>
      </c>
      <c r="F20" s="74">
        <v>3855</v>
      </c>
      <c r="G20" s="75">
        <f t="shared" si="0"/>
        <v>-1.0919414719371042E-2</v>
      </c>
      <c r="H20" s="76">
        <f t="shared" si="1"/>
        <v>0.17483787289234759</v>
      </c>
      <c r="I20" s="17"/>
      <c r="J20" s="187" t="s">
        <v>39</v>
      </c>
      <c r="K20" s="188"/>
      <c r="L20" s="189"/>
      <c r="M20" s="72">
        <f>SUM(M19, M16,M14,M12,M10,M8,M6)</f>
        <v>15928</v>
      </c>
      <c r="N20" s="77">
        <v>17537</v>
      </c>
      <c r="O20" s="78">
        <f t="shared" si="2"/>
        <v>-9.174887380965957E-2</v>
      </c>
    </row>
    <row r="21" spans="1:15" s="22" customFormat="1" ht="19.5" hidden="1" customHeight="1">
      <c r="A21" s="201" t="s">
        <v>40</v>
      </c>
      <c r="B21" s="195" t="s">
        <v>41</v>
      </c>
      <c r="C21" s="196"/>
      <c r="D21" s="35">
        <v>3</v>
      </c>
      <c r="E21" s="79">
        <v>2</v>
      </c>
      <c r="F21" s="80">
        <v>138</v>
      </c>
      <c r="G21" s="38">
        <f t="shared" si="0"/>
        <v>0.5</v>
      </c>
      <c r="H21" s="39">
        <f t="shared" si="1"/>
        <v>-0.97826086956521741</v>
      </c>
      <c r="I21" s="17"/>
      <c r="J21" s="201" t="s">
        <v>42</v>
      </c>
      <c r="K21" s="195" t="s">
        <v>41</v>
      </c>
      <c r="L21" s="196"/>
      <c r="M21" s="19">
        <f>'[1]1월'!D21+'[1]2월'!D21+'[1]3월'!D21+'4월'!D21</f>
        <v>5</v>
      </c>
      <c r="N21" s="49">
        <v>515</v>
      </c>
      <c r="O21" s="81">
        <f t="shared" si="2"/>
        <v>-0.99029126213592233</v>
      </c>
    </row>
    <row r="22" spans="1:15" s="22" customFormat="1" ht="19.5" hidden="1" customHeight="1">
      <c r="A22" s="182"/>
      <c r="B22" s="195" t="s">
        <v>43</v>
      </c>
      <c r="C22" s="196"/>
      <c r="D22" s="48">
        <v>0</v>
      </c>
      <c r="E22" s="79">
        <v>0</v>
      </c>
      <c r="F22" s="82">
        <v>242</v>
      </c>
      <c r="G22" s="38" t="s">
        <v>44</v>
      </c>
      <c r="H22" s="39">
        <f t="shared" si="1"/>
        <v>-1</v>
      </c>
      <c r="I22" s="17"/>
      <c r="J22" s="182"/>
      <c r="K22" s="195" t="s">
        <v>43</v>
      </c>
      <c r="L22" s="196"/>
      <c r="M22" s="19">
        <f>'[1]1월'!D22+'[1]2월'!D22+'[1]3월'!D22+'4월'!D22</f>
        <v>0</v>
      </c>
      <c r="N22" s="49">
        <v>1521</v>
      </c>
      <c r="O22" s="81">
        <f t="shared" si="2"/>
        <v>-1</v>
      </c>
    </row>
    <row r="23" spans="1:15" s="22" customFormat="1" ht="19.5" customHeight="1">
      <c r="A23" s="182"/>
      <c r="B23" s="195" t="s">
        <v>45</v>
      </c>
      <c r="C23" s="196"/>
      <c r="D23" s="48">
        <v>1057</v>
      </c>
      <c r="E23" s="36">
        <v>1043</v>
      </c>
      <c r="F23" s="82">
        <v>479</v>
      </c>
      <c r="G23" s="38">
        <f t="shared" si="0"/>
        <v>1.3422818791946308E-2</v>
      </c>
      <c r="H23" s="39">
        <f t="shared" si="1"/>
        <v>1.2066805845511481</v>
      </c>
      <c r="I23" s="17"/>
      <c r="J23" s="182"/>
      <c r="K23" s="195" t="s">
        <v>45</v>
      </c>
      <c r="L23" s="196"/>
      <c r="M23" s="19">
        <f>'[1]1월'!D23+'[1]2월'!D23+'[1]3월'!D23+'4월'!D23</f>
        <v>4030</v>
      </c>
      <c r="N23" s="49">
        <v>2912</v>
      </c>
      <c r="O23" s="81">
        <f t="shared" si="2"/>
        <v>0.38392857142857145</v>
      </c>
    </row>
    <row r="24" spans="1:15" s="22" customFormat="1" ht="19.5" customHeight="1">
      <c r="A24" s="60"/>
      <c r="B24" s="195" t="s">
        <v>46</v>
      </c>
      <c r="C24" s="196"/>
      <c r="D24" s="48">
        <v>197</v>
      </c>
      <c r="E24" s="36">
        <v>150</v>
      </c>
      <c r="F24" s="82">
        <v>0</v>
      </c>
      <c r="G24" s="38">
        <f>(D24-E24)/E24</f>
        <v>0.31333333333333335</v>
      </c>
      <c r="H24" s="83">
        <v>0</v>
      </c>
      <c r="I24" s="17"/>
      <c r="J24" s="60"/>
      <c r="K24" s="195" t="s">
        <v>46</v>
      </c>
      <c r="L24" s="196"/>
      <c r="M24" s="19">
        <f>'[1]1월'!D24+'[1]2월'!D24+'[1]3월'!D24+'4월'!D24</f>
        <v>632</v>
      </c>
      <c r="N24" s="49">
        <v>0</v>
      </c>
      <c r="O24" s="84" t="s">
        <v>44</v>
      </c>
    </row>
    <row r="25" spans="1:15" s="86" customFormat="1" ht="19.5" customHeight="1">
      <c r="A25" s="187" t="s">
        <v>47</v>
      </c>
      <c r="B25" s="199"/>
      <c r="C25" s="200"/>
      <c r="D25" s="72">
        <f>SUM(D21:D24)</f>
        <v>1257</v>
      </c>
      <c r="E25" s="73">
        <v>1195</v>
      </c>
      <c r="F25" s="74">
        <v>859</v>
      </c>
      <c r="G25" s="75">
        <f t="shared" si="0"/>
        <v>5.1882845188284517E-2</v>
      </c>
      <c r="H25" s="76">
        <f t="shared" si="1"/>
        <v>0.46332945285215366</v>
      </c>
      <c r="I25" s="85"/>
      <c r="J25" s="187" t="s">
        <v>47</v>
      </c>
      <c r="K25" s="188"/>
      <c r="L25" s="189"/>
      <c r="M25" s="72">
        <f>SUM(M21:M24)</f>
        <v>4667</v>
      </c>
      <c r="N25" s="77">
        <v>4948</v>
      </c>
      <c r="O25" s="78">
        <f t="shared" si="2"/>
        <v>-5.6790622473726758E-2</v>
      </c>
    </row>
    <row r="26" spans="1:15" s="22" customFormat="1" ht="19.5" customHeight="1">
      <c r="A26" s="192" t="s">
        <v>48</v>
      </c>
      <c r="B26" s="193" t="s">
        <v>49</v>
      </c>
      <c r="C26" s="194"/>
      <c r="D26" s="88">
        <v>326</v>
      </c>
      <c r="E26" s="36">
        <v>293</v>
      </c>
      <c r="F26" s="82">
        <v>279</v>
      </c>
      <c r="G26" s="38">
        <f t="shared" si="0"/>
        <v>0.11262798634812286</v>
      </c>
      <c r="H26" s="39">
        <f t="shared" si="1"/>
        <v>0.16845878136200718</v>
      </c>
      <c r="I26" s="17"/>
      <c r="J26" s="192" t="s">
        <v>48</v>
      </c>
      <c r="K26" s="195" t="s">
        <v>50</v>
      </c>
      <c r="L26" s="196"/>
      <c r="M26" s="19">
        <f>'[1]1월'!D26+'[1]2월'!D26+'[1]3월'!D26+'4월'!D26</f>
        <v>1247</v>
      </c>
      <c r="N26" s="49">
        <v>1177</v>
      </c>
      <c r="O26" s="50">
        <f t="shared" si="2"/>
        <v>5.9473237043330504E-2</v>
      </c>
    </row>
    <row r="27" spans="1:15" s="22" customFormat="1" ht="19.5" customHeight="1">
      <c r="A27" s="182"/>
      <c r="B27" s="195" t="s">
        <v>51</v>
      </c>
      <c r="C27" s="196"/>
      <c r="D27" s="48">
        <v>321</v>
      </c>
      <c r="E27" s="36">
        <v>353</v>
      </c>
      <c r="F27" s="82">
        <v>376</v>
      </c>
      <c r="G27" s="38">
        <f t="shared" si="0"/>
        <v>-9.0651558073654395E-2</v>
      </c>
      <c r="H27" s="39">
        <f t="shared" si="1"/>
        <v>-0.14627659574468085</v>
      </c>
      <c r="I27" s="17"/>
      <c r="J27" s="182"/>
      <c r="K27" s="197" t="s">
        <v>52</v>
      </c>
      <c r="L27" s="198"/>
      <c r="M27" s="19">
        <f>'[1]1월'!D27+'[1]2월'!D27+'[1]3월'!D27+'4월'!D27</f>
        <v>1241</v>
      </c>
      <c r="N27" s="49">
        <v>1277</v>
      </c>
      <c r="O27" s="50">
        <f t="shared" si="2"/>
        <v>-2.8191072826938137E-2</v>
      </c>
    </row>
    <row r="28" spans="1:15" s="22" customFormat="1" ht="19.5" customHeight="1" thickBot="1">
      <c r="A28" s="178" t="s">
        <v>53</v>
      </c>
      <c r="B28" s="185"/>
      <c r="C28" s="186"/>
      <c r="D28" s="89">
        <f>SUM(D26:D27)</f>
        <v>647</v>
      </c>
      <c r="E28" s="90">
        <v>646</v>
      </c>
      <c r="F28" s="91">
        <v>655</v>
      </c>
      <c r="G28" s="92">
        <f t="shared" si="0"/>
        <v>1.5479876160990713E-3</v>
      </c>
      <c r="H28" s="93">
        <f t="shared" si="1"/>
        <v>-1.2213740458015267E-2</v>
      </c>
      <c r="I28" s="17"/>
      <c r="J28" s="187" t="s">
        <v>53</v>
      </c>
      <c r="K28" s="188"/>
      <c r="L28" s="189"/>
      <c r="M28" s="89">
        <f>SUM(M26:M27)</f>
        <v>2488</v>
      </c>
      <c r="N28" s="94">
        <v>2454</v>
      </c>
      <c r="O28" s="95">
        <f t="shared" si="2"/>
        <v>1.3854930725346373E-2</v>
      </c>
    </row>
    <row r="29" spans="1:15" s="86" customFormat="1" ht="19.5" customHeight="1" thickBot="1">
      <c r="A29" s="167" t="s">
        <v>54</v>
      </c>
      <c r="B29" s="168"/>
      <c r="C29" s="190"/>
      <c r="D29" s="96">
        <f>SUM(D20,D25,D28)</f>
        <v>6433</v>
      </c>
      <c r="E29" s="96">
        <f>'[1]3월'!D29</f>
        <v>6420</v>
      </c>
      <c r="F29" s="96">
        <v>5378</v>
      </c>
      <c r="G29" s="97">
        <f t="shared" si="0"/>
        <v>2.0249221183800624E-3</v>
      </c>
      <c r="H29" s="97">
        <f t="shared" si="1"/>
        <v>0.196169579769431</v>
      </c>
      <c r="I29" s="85"/>
      <c r="J29" s="167" t="s">
        <v>54</v>
      </c>
      <c r="K29" s="168"/>
      <c r="L29" s="190"/>
      <c r="M29" s="96">
        <f>'[1]1월'!D29+'[1]2월'!D29+'[1]3월'!D29+'4월'!D29</f>
        <v>23083</v>
      </c>
      <c r="N29" s="96">
        <v>25298</v>
      </c>
      <c r="O29" s="98">
        <f t="shared" si="2"/>
        <v>-8.7556328563522814E-2</v>
      </c>
    </row>
    <row r="30" spans="1:15" s="85" customFormat="1" ht="20.100000000000001" customHeight="1">
      <c r="A30" s="174" t="s">
        <v>55</v>
      </c>
      <c r="B30" s="175"/>
      <c r="C30" s="175"/>
      <c r="D30" s="175"/>
      <c r="E30" s="99"/>
      <c r="F30" s="103"/>
      <c r="G30" s="100"/>
      <c r="H30" s="100"/>
      <c r="I30" s="100"/>
      <c r="J30" s="191"/>
      <c r="K30" s="191"/>
      <c r="L30" s="191"/>
      <c r="M30" s="191"/>
      <c r="N30" s="191"/>
      <c r="O30" s="101"/>
    </row>
    <row r="31" spans="1:15" s="85" customFormat="1" ht="17.399999999999999" hidden="1" customHeight="1">
      <c r="A31" s="100"/>
      <c r="B31" s="100"/>
      <c r="C31" s="100"/>
      <c r="D31" s="100"/>
      <c r="E31" s="99"/>
      <c r="F31" s="99"/>
      <c r="G31" s="101"/>
      <c r="H31" s="102"/>
      <c r="J31" s="174"/>
      <c r="K31" s="175"/>
      <c r="L31" s="175"/>
      <c r="M31" s="175"/>
      <c r="N31" s="99"/>
      <c r="O31" s="101"/>
    </row>
    <row r="32" spans="1:15" s="85" customFormat="1" ht="15.75" customHeight="1">
      <c r="A32" s="100"/>
      <c r="B32" s="100"/>
      <c r="C32" s="100"/>
      <c r="D32" s="100"/>
      <c r="E32" s="99"/>
      <c r="F32" s="99"/>
      <c r="G32" s="101"/>
      <c r="H32" s="102"/>
      <c r="J32" s="100"/>
      <c r="K32" s="100"/>
      <c r="L32" s="100"/>
      <c r="M32" s="100"/>
      <c r="N32" s="99"/>
      <c r="O32" s="101"/>
    </row>
    <row r="33" spans="1:15" s="22" customFormat="1" ht="21" customHeight="1" thickBot="1">
      <c r="A33" s="105" t="s">
        <v>56</v>
      </c>
      <c r="B33" s="104"/>
      <c r="C33" s="104"/>
      <c r="D33" s="45"/>
      <c r="E33" s="45"/>
      <c r="F33" s="45"/>
      <c r="G33" s="102"/>
      <c r="H33" s="102"/>
      <c r="I33" s="17"/>
      <c r="J33" s="105" t="s">
        <v>56</v>
      </c>
      <c r="K33" s="104"/>
      <c r="L33" s="104"/>
      <c r="M33" s="45"/>
      <c r="N33" s="45"/>
      <c r="O33" s="102"/>
    </row>
    <row r="34" spans="1:15" s="22" customFormat="1" ht="19.5" customHeight="1">
      <c r="A34" s="176" t="s">
        <v>57</v>
      </c>
      <c r="B34" s="179" t="s">
        <v>58</v>
      </c>
      <c r="C34" s="180"/>
      <c r="D34" s="106">
        <v>11673</v>
      </c>
      <c r="E34" s="107">
        <f>'[1]3월'!D34</f>
        <v>11602</v>
      </c>
      <c r="F34" s="108">
        <v>10199</v>
      </c>
      <c r="G34" s="15">
        <f t="shared" ref="G34:G39" si="3">(D34-E34)/E34</f>
        <v>6.1196345457679713E-3</v>
      </c>
      <c r="H34" s="16">
        <f t="shared" ref="H34:H39" si="4">(D34-F34)/F34</f>
        <v>0.1445239729385234</v>
      </c>
      <c r="I34" s="17"/>
      <c r="J34" s="181" t="s">
        <v>59</v>
      </c>
      <c r="K34" s="184" t="s">
        <v>60</v>
      </c>
      <c r="L34" s="180"/>
      <c r="M34" s="109">
        <f>'[1]1월'!D34+'[1]2월'!D34+'[1]3월'!D34+'4월'!D34</f>
        <v>43908</v>
      </c>
      <c r="N34" s="110">
        <v>35527</v>
      </c>
      <c r="O34" s="111">
        <f t="shared" ref="O34:O39" si="5">(M34-N34)/N34</f>
        <v>0.23590508627241252</v>
      </c>
    </row>
    <row r="35" spans="1:15" s="22" customFormat="1" ht="19.5" customHeight="1">
      <c r="A35" s="177"/>
      <c r="B35" s="171" t="s">
        <v>61</v>
      </c>
      <c r="C35" s="172"/>
      <c r="D35" s="112">
        <v>179</v>
      </c>
      <c r="E35" s="113">
        <f>'[1]3월'!D35</f>
        <v>77</v>
      </c>
      <c r="F35" s="114">
        <v>671</v>
      </c>
      <c r="G35" s="38">
        <f t="shared" si="3"/>
        <v>1.3246753246753247</v>
      </c>
      <c r="H35" s="39">
        <f t="shared" si="4"/>
        <v>-0.7332339791356185</v>
      </c>
      <c r="I35" s="17"/>
      <c r="J35" s="182"/>
      <c r="K35" s="173" t="s">
        <v>62</v>
      </c>
      <c r="L35" s="172"/>
      <c r="M35" s="115">
        <f>'[1]1월'!D35+'[1]2월'!D35+'[1]3월'!D35+'4월'!D35</f>
        <v>577</v>
      </c>
      <c r="N35" s="49">
        <v>2371</v>
      </c>
      <c r="O35" s="50">
        <f t="shared" si="5"/>
        <v>-0.75664276676507802</v>
      </c>
    </row>
    <row r="36" spans="1:15" s="22" customFormat="1" ht="19.2" hidden="1" customHeight="1">
      <c r="A36" s="177"/>
      <c r="B36" s="171" t="s">
        <v>63</v>
      </c>
      <c r="C36" s="172"/>
      <c r="D36" s="116">
        <v>0</v>
      </c>
      <c r="E36" s="113">
        <f>'[1]3월'!D36</f>
        <v>0</v>
      </c>
      <c r="F36" s="114">
        <v>3</v>
      </c>
      <c r="G36" s="38" t="s">
        <v>64</v>
      </c>
      <c r="H36" s="39">
        <f t="shared" si="4"/>
        <v>-1</v>
      </c>
      <c r="I36" s="17"/>
      <c r="J36" s="182"/>
      <c r="K36" s="173" t="s">
        <v>65</v>
      </c>
      <c r="L36" s="172"/>
      <c r="M36" s="115">
        <f>'[1]1월'!D36+'[1]2월'!D36+'[1]3월'!D36+'4월'!D36</f>
        <v>0</v>
      </c>
      <c r="N36" s="40">
        <v>2938</v>
      </c>
      <c r="O36" s="50">
        <f t="shared" si="5"/>
        <v>-1</v>
      </c>
    </row>
    <row r="37" spans="1:15" s="22" customFormat="1" ht="19.5" customHeight="1">
      <c r="A37" s="177"/>
      <c r="B37" s="171" t="s">
        <v>66</v>
      </c>
      <c r="C37" s="172"/>
      <c r="D37" s="112">
        <v>20179</v>
      </c>
      <c r="E37" s="113">
        <f>'[1]3월'!D37</f>
        <v>24420</v>
      </c>
      <c r="F37" s="114">
        <v>21267</v>
      </c>
      <c r="G37" s="38">
        <f t="shared" si="3"/>
        <v>-0.17366912366912368</v>
      </c>
      <c r="H37" s="39">
        <f t="shared" si="4"/>
        <v>-5.1159072741806554E-2</v>
      </c>
      <c r="I37" s="17"/>
      <c r="J37" s="182"/>
      <c r="K37" s="173" t="s">
        <v>67</v>
      </c>
      <c r="L37" s="172"/>
      <c r="M37" s="115">
        <f>'[1]1월'!D37+'[1]2월'!D37+'[1]3월'!D37+'4월'!D37</f>
        <v>82470</v>
      </c>
      <c r="N37" s="40">
        <v>88974</v>
      </c>
      <c r="O37" s="50">
        <f t="shared" si="5"/>
        <v>-7.3100006743543056E-2</v>
      </c>
    </row>
    <row r="38" spans="1:15" s="22" customFormat="1" ht="19.5" customHeight="1" thickBot="1">
      <c r="A38" s="178"/>
      <c r="B38" s="164" t="s">
        <v>68</v>
      </c>
      <c r="C38" s="165"/>
      <c r="D38" s="112">
        <v>778</v>
      </c>
      <c r="E38" s="117">
        <f>'[1]3월'!D38</f>
        <v>477</v>
      </c>
      <c r="F38" s="118">
        <v>1057</v>
      </c>
      <c r="G38" s="38">
        <f t="shared" si="3"/>
        <v>0.63102725366876311</v>
      </c>
      <c r="H38" s="119">
        <f t="shared" si="4"/>
        <v>-0.26395458845789971</v>
      </c>
      <c r="I38" s="17"/>
      <c r="J38" s="183"/>
      <c r="K38" s="166" t="s">
        <v>69</v>
      </c>
      <c r="L38" s="165"/>
      <c r="M38" s="120">
        <f>'[1]1월'!D38+'[1]2월'!D38+'[1]3월'!D38+'4월'!D38</f>
        <v>3623</v>
      </c>
      <c r="N38" s="121">
        <v>3853</v>
      </c>
      <c r="O38" s="50">
        <f t="shared" si="5"/>
        <v>-5.9693745133662081E-2</v>
      </c>
    </row>
    <row r="39" spans="1:15" s="22" customFormat="1" ht="19.5" customHeight="1" thickBot="1">
      <c r="A39" s="167" t="s">
        <v>70</v>
      </c>
      <c r="B39" s="168"/>
      <c r="C39" s="190"/>
      <c r="D39" s="96">
        <f>SUM(D34:D38)</f>
        <v>32809</v>
      </c>
      <c r="E39" s="96">
        <f>'[1]3월'!D39</f>
        <v>36576</v>
      </c>
      <c r="F39" s="96">
        <v>33197</v>
      </c>
      <c r="G39" s="122">
        <f t="shared" si="3"/>
        <v>-0.10299103237095363</v>
      </c>
      <c r="H39" s="123">
        <f t="shared" si="4"/>
        <v>-1.1687803114739284E-2</v>
      </c>
      <c r="I39" s="124"/>
      <c r="J39" s="169" t="s">
        <v>71</v>
      </c>
      <c r="K39" s="170"/>
      <c r="L39" s="170"/>
      <c r="M39" s="125">
        <f>M34+M35+M36+M37+M38</f>
        <v>130578</v>
      </c>
      <c r="N39" s="125">
        <v>133663</v>
      </c>
      <c r="O39" s="123">
        <f t="shared" si="5"/>
        <v>-2.308043362785513E-2</v>
      </c>
    </row>
    <row r="40" spans="1:15" s="17" customFormat="1" ht="19.5" customHeight="1" thickBot="1">
      <c r="A40" s="139"/>
      <c r="B40" s="139"/>
      <c r="C40" s="139"/>
      <c r="D40" s="126"/>
      <c r="E40" s="126"/>
      <c r="F40" s="127"/>
      <c r="G40" s="128"/>
      <c r="H40" s="102"/>
      <c r="J40" s="129"/>
      <c r="K40" s="130"/>
      <c r="L40" s="130"/>
      <c r="M40" s="131"/>
      <c r="N40" s="132"/>
      <c r="O40" s="133"/>
    </row>
    <row r="41" spans="1:15" s="22" customFormat="1" ht="19.5" customHeight="1" thickBot="1">
      <c r="A41" s="157" t="s">
        <v>72</v>
      </c>
      <c r="B41" s="158"/>
      <c r="C41" s="159"/>
      <c r="D41" s="134">
        <f>D29+D39</f>
        <v>39242</v>
      </c>
      <c r="E41" s="134">
        <f>E39+E29</f>
        <v>42996</v>
      </c>
      <c r="F41" s="134">
        <f>F39+F29</f>
        <v>38575</v>
      </c>
      <c r="G41" s="135">
        <f>(D41-E41)/E41</f>
        <v>-8.7310447483486833E-2</v>
      </c>
      <c r="H41" s="136">
        <f>(D41-F41)/F41</f>
        <v>1.729099157485418E-2</v>
      </c>
      <c r="I41" s="17"/>
      <c r="J41" s="157" t="s">
        <v>73</v>
      </c>
      <c r="K41" s="158"/>
      <c r="L41" s="159"/>
      <c r="M41" s="134">
        <f>SUM(M29,M39)</f>
        <v>153661</v>
      </c>
      <c r="N41" s="134">
        <v>158961</v>
      </c>
      <c r="O41" s="137">
        <f>(M41-N41)/N41</f>
        <v>-3.3341511439912937E-2</v>
      </c>
    </row>
    <row r="42" spans="1:15" s="17" customFormat="1" ht="19.5" customHeight="1">
      <c r="A42" s="139"/>
      <c r="B42" s="139"/>
      <c r="C42" s="139"/>
      <c r="D42" s="99"/>
      <c r="E42" s="99"/>
      <c r="F42" s="140"/>
      <c r="G42" s="141"/>
      <c r="H42" s="101"/>
      <c r="J42" s="104"/>
      <c r="K42" s="104"/>
      <c r="L42" s="104"/>
      <c r="M42" s="45"/>
      <c r="N42" s="138"/>
      <c r="O42" s="102"/>
    </row>
    <row r="43" spans="1:15" s="17" customFormat="1" ht="19.5" customHeight="1" thickBot="1">
      <c r="A43" s="85" t="s">
        <v>74</v>
      </c>
      <c r="B43" s="139"/>
      <c r="C43" s="139"/>
      <c r="D43" s="99"/>
      <c r="E43" s="99"/>
      <c r="F43" s="140"/>
      <c r="G43" s="141"/>
      <c r="H43" s="101"/>
      <c r="J43" s="85" t="s">
        <v>74</v>
      </c>
      <c r="K43" s="139"/>
      <c r="L43" s="142"/>
      <c r="M43" s="143"/>
      <c r="N43" s="144"/>
      <c r="O43" s="145"/>
    </row>
    <row r="44" spans="1:15" s="22" customFormat="1" ht="19.5" customHeight="1" thickBot="1">
      <c r="A44" s="160" t="s">
        <v>75</v>
      </c>
      <c r="B44" s="161"/>
      <c r="C44" s="162"/>
      <c r="D44" s="146">
        <v>46542</v>
      </c>
      <c r="E44" s="146">
        <f>'[1]3월'!D44</f>
        <v>54288</v>
      </c>
      <c r="F44" s="147">
        <v>46706</v>
      </c>
      <c r="G44" s="148">
        <f>(D44-E44)/E44</f>
        <v>-0.14268346595932802</v>
      </c>
      <c r="H44" s="149">
        <f>(D44-F44)/F44</f>
        <v>-3.5113261679441616E-3</v>
      </c>
      <c r="I44" s="17"/>
      <c r="J44" s="160" t="s">
        <v>76</v>
      </c>
      <c r="K44" s="161"/>
      <c r="L44" s="162"/>
      <c r="M44" s="150">
        <f>'[1]1월'!D44+'[1]2월'!D44+'[1]3월'!D44+'4월'!D44</f>
        <v>183650</v>
      </c>
      <c r="N44" s="151">
        <v>162691</v>
      </c>
      <c r="O44" s="148">
        <f>(M44-N44)/N44</f>
        <v>0.12882704021734454</v>
      </c>
    </row>
    <row r="45" spans="1:15" s="22" customFormat="1" ht="21.75" customHeight="1">
      <c r="A45" s="163"/>
      <c r="B45" s="163"/>
      <c r="C45" s="163"/>
      <c r="D45" s="163"/>
      <c r="J45" s="152"/>
      <c r="K45" s="153"/>
      <c r="L45" s="153"/>
      <c r="M45" s="153"/>
      <c r="N45" s="153"/>
      <c r="O45" s="153"/>
    </row>
    <row r="46" spans="1:15" s="86" customFormat="1" ht="18" customHeight="1">
      <c r="A46" s="152"/>
      <c r="J46" s="154"/>
      <c r="K46" s="153"/>
      <c r="L46" s="153"/>
      <c r="M46" s="153"/>
      <c r="N46" s="153"/>
      <c r="O46" s="153"/>
    </row>
    <row r="47" spans="1:15" s="86" customFormat="1" ht="18" customHeight="1">
      <c r="A47" s="154"/>
      <c r="G47" s="87"/>
      <c r="J47" s="153"/>
      <c r="K47" s="153"/>
      <c r="L47" s="153"/>
      <c r="M47" s="155"/>
      <c r="N47" s="153"/>
      <c r="O47" s="153"/>
    </row>
    <row r="48" spans="1:15" s="86" customFormat="1" ht="18" customHeight="1">
      <c r="J48" s="156"/>
      <c r="K48" s="153"/>
      <c r="L48" s="156"/>
      <c r="M48" s="156"/>
      <c r="N48" s="156"/>
      <c r="O48" s="156"/>
    </row>
    <row r="49" spans="10:15" s="22" customFormat="1" ht="18" customHeight="1">
      <c r="J49" s="156"/>
      <c r="K49" s="153"/>
      <c r="L49" s="156"/>
      <c r="M49" s="156"/>
      <c r="N49" s="156"/>
      <c r="O49" s="156"/>
    </row>
    <row r="50" spans="10:15" s="22" customFormat="1" ht="15.75" customHeight="1">
      <c r="J50" s="156"/>
      <c r="K50" s="153"/>
      <c r="L50" s="156"/>
      <c r="M50" s="156"/>
      <c r="N50" s="156"/>
      <c r="O50" s="156"/>
    </row>
    <row r="51" spans="10:15" s="22" customFormat="1" ht="15.75" customHeight="1">
      <c r="J51" s="156"/>
      <c r="K51" s="156"/>
      <c r="L51" s="156"/>
      <c r="M51" s="156"/>
      <c r="N51" s="156"/>
      <c r="O51" s="156"/>
    </row>
    <row r="52" spans="10:15" s="22" customFormat="1" ht="15.75" customHeight="1">
      <c r="J52" s="156"/>
      <c r="K52" s="156"/>
      <c r="L52" s="156"/>
      <c r="M52" s="156"/>
      <c r="N52" s="156"/>
      <c r="O52" s="156"/>
    </row>
    <row r="53" spans="10:15" s="22" customFormat="1" ht="15.75" customHeight="1">
      <c r="J53" s="156"/>
      <c r="K53" s="156"/>
      <c r="L53" s="156"/>
      <c r="M53" s="156"/>
      <c r="N53" s="156"/>
      <c r="O53" s="156"/>
    </row>
    <row r="54" spans="10:15" s="22" customFormat="1" ht="15.75" customHeight="1">
      <c r="J54" s="156"/>
      <c r="K54" s="156"/>
      <c r="L54" s="156"/>
      <c r="M54" s="156"/>
      <c r="N54" s="156"/>
      <c r="O54" s="156"/>
    </row>
    <row r="55" spans="10:15" s="22" customFormat="1" ht="15.75" customHeight="1">
      <c r="J55" s="156"/>
      <c r="K55" s="156"/>
      <c r="L55" s="156"/>
      <c r="M55" s="156"/>
      <c r="N55" s="156"/>
      <c r="O55" s="156"/>
    </row>
    <row r="56" spans="10:15" s="22" customFormat="1" ht="15.75" customHeight="1">
      <c r="J56" s="156"/>
      <c r="K56" s="156"/>
      <c r="L56" s="156"/>
      <c r="M56" s="156"/>
      <c r="N56" s="156"/>
      <c r="O56" s="156"/>
    </row>
    <row r="57" spans="10:15" s="22" customFormat="1" ht="15.75" customHeight="1">
      <c r="J57" s="156"/>
      <c r="K57" s="156"/>
      <c r="L57" s="156"/>
      <c r="M57" s="156"/>
      <c r="N57" s="156"/>
      <c r="O57" s="156"/>
    </row>
    <row r="58" spans="10:15" s="22" customFormat="1" ht="15.75" customHeight="1">
      <c r="J58" s="156"/>
      <c r="K58" s="156"/>
      <c r="L58" s="156"/>
      <c r="M58" s="156"/>
      <c r="N58" s="156"/>
      <c r="O58" s="156"/>
    </row>
    <row r="59" spans="10:15" s="22" customFormat="1" ht="15.75" customHeight="1">
      <c r="J59" s="156"/>
      <c r="K59" s="156"/>
      <c r="L59" s="156"/>
      <c r="M59" s="156"/>
      <c r="N59" s="156"/>
      <c r="O59" s="156"/>
    </row>
    <row r="60" spans="10:15" s="22" customFormat="1" ht="15.75" customHeight="1">
      <c r="J60" s="156"/>
      <c r="K60" s="156"/>
      <c r="L60" s="156"/>
      <c r="M60" s="156"/>
      <c r="N60" s="156"/>
      <c r="O60" s="156"/>
    </row>
    <row r="61" spans="10:15" s="22" customFormat="1" ht="15.75" customHeight="1">
      <c r="J61" s="156"/>
      <c r="K61" s="156"/>
      <c r="L61" s="156"/>
      <c r="M61" s="156"/>
      <c r="N61" s="156"/>
      <c r="O61" s="156"/>
    </row>
    <row r="62" spans="10:15" s="22" customFormat="1" ht="15.75" customHeight="1">
      <c r="J62" s="156"/>
      <c r="K62" s="156"/>
      <c r="L62" s="156"/>
      <c r="M62" s="156"/>
      <c r="N62" s="156"/>
      <c r="O62" s="156"/>
    </row>
    <row r="63" spans="10:15" s="22" customFormat="1" ht="15.75" customHeight="1">
      <c r="J63" s="156"/>
      <c r="K63" s="156"/>
      <c r="L63" s="156"/>
      <c r="M63" s="156"/>
      <c r="N63" s="156"/>
      <c r="O63" s="156"/>
    </row>
    <row r="64" spans="10:15" s="22" customFormat="1" ht="15.75" customHeight="1">
      <c r="J64" s="156"/>
      <c r="K64" s="156"/>
      <c r="L64" s="156"/>
      <c r="M64" s="156"/>
      <c r="N64" s="156"/>
      <c r="O64" s="156"/>
    </row>
    <row r="65" spans="10:15" s="22" customFormat="1" ht="15.75" customHeight="1">
      <c r="J65" s="156"/>
      <c r="K65" s="156"/>
      <c r="L65" s="156"/>
      <c r="M65" s="156"/>
      <c r="N65" s="156"/>
      <c r="O65" s="156"/>
    </row>
    <row r="66" spans="10:15" s="22" customFormat="1" ht="15.75" customHeight="1">
      <c r="J66" s="156"/>
      <c r="K66" s="156"/>
      <c r="L66" s="156"/>
      <c r="M66" s="156"/>
      <c r="N66" s="156"/>
      <c r="O66" s="156"/>
    </row>
    <row r="67" spans="10:15" s="22" customFormat="1" ht="15.75" customHeight="1">
      <c r="J67" s="156"/>
      <c r="K67" s="156"/>
      <c r="L67" s="156"/>
      <c r="M67" s="156"/>
      <c r="N67" s="156"/>
      <c r="O67" s="156"/>
    </row>
    <row r="68" spans="10:15" s="22" customFormat="1" ht="15.75" customHeight="1">
      <c r="J68" s="156"/>
      <c r="K68" s="156"/>
      <c r="L68" s="156"/>
      <c r="M68" s="156"/>
      <c r="N68" s="156"/>
      <c r="O68" s="156"/>
    </row>
    <row r="69" spans="10:15" s="22" customFormat="1" ht="15.75" customHeight="1">
      <c r="J69" s="156"/>
      <c r="K69" s="156"/>
      <c r="L69" s="156"/>
      <c r="M69" s="156"/>
      <c r="N69" s="156"/>
      <c r="O69" s="156"/>
    </row>
    <row r="70" spans="10:15" s="22" customFormat="1" ht="15.75" customHeight="1">
      <c r="J70" s="156"/>
      <c r="K70" s="156"/>
      <c r="L70" s="156"/>
      <c r="M70" s="156"/>
      <c r="N70" s="156"/>
      <c r="O70" s="156"/>
    </row>
    <row r="71" spans="10:15" s="22" customFormat="1" ht="15.75" customHeight="1">
      <c r="J71" s="156"/>
      <c r="K71" s="156"/>
      <c r="L71" s="156"/>
      <c r="M71" s="156"/>
      <c r="N71" s="156"/>
      <c r="O71" s="156"/>
    </row>
    <row r="72" spans="10:15" s="22" customFormat="1" ht="15.75" customHeight="1">
      <c r="J72" s="156"/>
      <c r="K72" s="156"/>
      <c r="L72" s="156"/>
      <c r="M72" s="156"/>
      <c r="N72" s="156"/>
      <c r="O72" s="156"/>
    </row>
    <row r="73" spans="10:15" s="22" customFormat="1" ht="15.75" customHeight="1">
      <c r="J73" s="156"/>
      <c r="K73" s="156"/>
      <c r="L73" s="156"/>
      <c r="M73" s="156"/>
      <c r="N73" s="156"/>
      <c r="O73" s="156"/>
    </row>
    <row r="74" spans="10:15" s="22" customFormat="1" ht="15.75" customHeight="1">
      <c r="J74" s="156"/>
      <c r="K74" s="156"/>
      <c r="L74" s="156"/>
      <c r="M74" s="156"/>
      <c r="N74" s="156"/>
      <c r="O74" s="156"/>
    </row>
    <row r="75" spans="10:15" s="22" customFormat="1" ht="15.75" customHeight="1">
      <c r="J75" s="156"/>
      <c r="K75" s="156"/>
      <c r="L75" s="156"/>
      <c r="M75" s="156"/>
      <c r="N75" s="156"/>
      <c r="O75" s="156"/>
    </row>
    <row r="76" spans="10:15" s="22" customFormat="1" ht="15.75" customHeight="1">
      <c r="J76" s="156"/>
      <c r="K76" s="156"/>
      <c r="L76" s="156"/>
      <c r="M76" s="156"/>
      <c r="N76" s="156"/>
      <c r="O76" s="156"/>
    </row>
    <row r="77" spans="10:15" s="22" customFormat="1" ht="15.75" customHeight="1">
      <c r="J77" s="156"/>
      <c r="K77" s="156"/>
      <c r="L77" s="156"/>
      <c r="M77" s="156"/>
      <c r="N77" s="156"/>
      <c r="O77" s="156"/>
    </row>
    <row r="78" spans="10:15" s="22" customFormat="1" ht="15.75" customHeight="1">
      <c r="J78" s="156"/>
      <c r="K78" s="156"/>
      <c r="L78" s="156"/>
      <c r="M78" s="156"/>
      <c r="N78" s="156"/>
      <c r="O78" s="156"/>
    </row>
    <row r="79" spans="10:15" s="22" customFormat="1" ht="15.75" customHeight="1">
      <c r="J79" s="156"/>
      <c r="K79" s="156"/>
      <c r="L79" s="156"/>
      <c r="M79" s="156"/>
      <c r="N79" s="156"/>
      <c r="O79" s="156"/>
    </row>
    <row r="80" spans="10:15" s="22" customFormat="1" ht="15.75" customHeight="1">
      <c r="J80" s="156"/>
      <c r="K80" s="156"/>
      <c r="L80" s="156"/>
      <c r="M80" s="156"/>
      <c r="N80" s="156"/>
      <c r="O80" s="156"/>
    </row>
    <row r="81" spans="10:15" s="22" customFormat="1" ht="15.75" customHeight="1">
      <c r="J81" s="156"/>
      <c r="K81" s="156"/>
      <c r="L81" s="156"/>
      <c r="M81" s="156"/>
      <c r="N81" s="156"/>
      <c r="O81" s="156"/>
    </row>
    <row r="82" spans="10:15" ht="15.75" customHeight="1">
      <c r="J82" s="156"/>
      <c r="K82" s="156"/>
      <c r="L82" s="156"/>
      <c r="M82" s="156"/>
      <c r="N82" s="156"/>
      <c r="O82" s="156"/>
    </row>
  </sheetData>
  <mergeCells count="54">
    <mergeCell ref="A2:H2"/>
    <mergeCell ref="J2:O2"/>
    <mergeCell ref="A3:H3"/>
    <mergeCell ref="J3:O3"/>
    <mergeCell ref="A4:C4"/>
    <mergeCell ref="J4:L4"/>
    <mergeCell ref="A5:A16"/>
    <mergeCell ref="J5:J16"/>
    <mergeCell ref="A20:C20"/>
    <mergeCell ref="J20:L20"/>
    <mergeCell ref="A21:A23"/>
    <mergeCell ref="B21:C21"/>
    <mergeCell ref="J21:J23"/>
    <mergeCell ref="K21:L21"/>
    <mergeCell ref="B22:C22"/>
    <mergeCell ref="K22:L22"/>
    <mergeCell ref="B23:C23"/>
    <mergeCell ref="K23:L23"/>
    <mergeCell ref="B24:C24"/>
    <mergeCell ref="K24:L24"/>
    <mergeCell ref="A25:C25"/>
    <mergeCell ref="J25:L25"/>
    <mergeCell ref="A26:A27"/>
    <mergeCell ref="B26:C26"/>
    <mergeCell ref="J26:J27"/>
    <mergeCell ref="K26:L26"/>
    <mergeCell ref="B27:C27"/>
    <mergeCell ref="K27:L27"/>
    <mergeCell ref="A28:C28"/>
    <mergeCell ref="J28:L28"/>
    <mergeCell ref="A29:C29"/>
    <mergeCell ref="J29:L29"/>
    <mergeCell ref="A30:D30"/>
    <mergeCell ref="J30:N30"/>
    <mergeCell ref="J31:M31"/>
    <mergeCell ref="A34:A38"/>
    <mergeCell ref="B34:C34"/>
    <mergeCell ref="J34:J38"/>
    <mergeCell ref="K34:L34"/>
    <mergeCell ref="B35:C35"/>
    <mergeCell ref="K35:L35"/>
    <mergeCell ref="B38:C38"/>
    <mergeCell ref="K38:L38"/>
    <mergeCell ref="A39:C39"/>
    <mergeCell ref="J39:L39"/>
    <mergeCell ref="B36:C36"/>
    <mergeCell ref="K36:L36"/>
    <mergeCell ref="B37:C37"/>
    <mergeCell ref="K37:L37"/>
    <mergeCell ref="A41:C41"/>
    <mergeCell ref="J41:L41"/>
    <mergeCell ref="A44:C44"/>
    <mergeCell ref="J44:L44"/>
    <mergeCell ref="A45:D45"/>
  </mergeCells>
  <phoneticPr fontId="3" type="noConversion"/>
  <pageMargins left="1.1100000000000001" right="0.75" top="0.42" bottom="0.33" header="0.21" footer="0.2800000000000000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Jiyeon Yeom</dc:creator>
  <cp:lastModifiedBy>Jiyeon Yeom</cp:lastModifiedBy>
  <cp:lastPrinted>2019-05-02T04:07:32Z</cp:lastPrinted>
  <dcterms:created xsi:type="dcterms:W3CDTF">2019-05-02T02:39:41Z</dcterms:created>
  <dcterms:modified xsi:type="dcterms:W3CDTF">2019-05-02T04:07:42Z</dcterms:modified>
</cp:coreProperties>
</file>