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XZJRYY\Desktop\"/>
    </mc:Choice>
  </mc:AlternateContent>
  <bookViews>
    <workbookView xWindow="0" yWindow="0" windowWidth="24000" windowHeight="9360"/>
  </bookViews>
  <sheets>
    <sheet name="2월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1" i="1" l="1"/>
  <c r="H41" i="1"/>
  <c r="G41" i="1"/>
  <c r="N36" i="1"/>
  <c r="D36" i="1"/>
  <c r="H36" i="1" s="1"/>
  <c r="M35" i="1"/>
  <c r="O35" i="1" s="1"/>
  <c r="H35" i="1"/>
  <c r="G35" i="1"/>
  <c r="M34" i="1"/>
  <c r="O34" i="1" s="1"/>
  <c r="H34" i="1"/>
  <c r="G34" i="1"/>
  <c r="M33" i="1"/>
  <c r="O33" i="1" s="1"/>
  <c r="H33" i="1"/>
  <c r="G33" i="1"/>
  <c r="M32" i="1"/>
  <c r="O32" i="1" s="1"/>
  <c r="H32" i="1"/>
  <c r="G32" i="1"/>
  <c r="M31" i="1"/>
  <c r="M36" i="1" s="1"/>
  <c r="O36" i="1" s="1"/>
  <c r="H31" i="1"/>
  <c r="G31" i="1"/>
  <c r="H25" i="1"/>
  <c r="G25" i="1"/>
  <c r="D25" i="1"/>
  <c r="M24" i="1"/>
  <c r="O24" i="1" s="1"/>
  <c r="H24" i="1"/>
  <c r="G24" i="1"/>
  <c r="M23" i="1"/>
  <c r="H23" i="1"/>
  <c r="G23" i="1"/>
  <c r="H22" i="1"/>
  <c r="D22" i="1"/>
  <c r="G22" i="1" s="1"/>
  <c r="M21" i="1"/>
  <c r="O21" i="1" s="1"/>
  <c r="H21" i="1"/>
  <c r="G21" i="1"/>
  <c r="M20" i="1"/>
  <c r="O20" i="1" s="1"/>
  <c r="H20" i="1"/>
  <c r="G20" i="1"/>
  <c r="M19" i="1"/>
  <c r="M22" i="1" s="1"/>
  <c r="O22" i="1" s="1"/>
  <c r="H19" i="1"/>
  <c r="G19" i="1"/>
  <c r="D17" i="1"/>
  <c r="H17" i="1" s="1"/>
  <c r="M16" i="1"/>
  <c r="M17" i="1" s="1"/>
  <c r="H16" i="1"/>
  <c r="G16" i="1"/>
  <c r="H15" i="1"/>
  <c r="G15" i="1"/>
  <c r="D15" i="1"/>
  <c r="M14" i="1"/>
  <c r="M15" i="1" s="1"/>
  <c r="O15" i="1" s="1"/>
  <c r="G14" i="1"/>
  <c r="O13" i="1"/>
  <c r="M13" i="1"/>
  <c r="H13" i="1"/>
  <c r="G13" i="1"/>
  <c r="D12" i="1"/>
  <c r="H12" i="1" s="1"/>
  <c r="M11" i="1"/>
  <c r="M12" i="1" s="1"/>
  <c r="O12" i="1" s="1"/>
  <c r="H11" i="1"/>
  <c r="G11" i="1"/>
  <c r="H10" i="1"/>
  <c r="G10" i="1"/>
  <c r="D10" i="1"/>
  <c r="M9" i="1"/>
  <c r="M10" i="1" s="1"/>
  <c r="O10" i="1" s="1"/>
  <c r="H9" i="1"/>
  <c r="G9" i="1"/>
  <c r="H8" i="1"/>
  <c r="D8" i="1"/>
  <c r="G8" i="1" s="1"/>
  <c r="M7" i="1"/>
  <c r="M8" i="1" s="1"/>
  <c r="O8" i="1" s="1"/>
  <c r="H7" i="1"/>
  <c r="G7" i="1"/>
  <c r="M6" i="1"/>
  <c r="O6" i="1" s="1"/>
  <c r="D6" i="1"/>
  <c r="H6" i="1" s="1"/>
  <c r="M5" i="1"/>
  <c r="O5" i="1" s="1"/>
  <c r="H5" i="1"/>
  <c r="G5" i="1"/>
  <c r="O31" i="1" l="1"/>
  <c r="M25" i="1"/>
  <c r="O25" i="1" s="1"/>
  <c r="M18" i="1"/>
  <c r="O18" i="1" s="1"/>
  <c r="O17" i="1"/>
  <c r="O7" i="1"/>
  <c r="G12" i="1"/>
  <c r="G17" i="1"/>
  <c r="D18" i="1"/>
  <c r="O19" i="1"/>
  <c r="G6" i="1"/>
  <c r="O9" i="1"/>
  <c r="O23" i="1"/>
  <c r="G36" i="1"/>
  <c r="O11" i="1"/>
  <c r="O16" i="1"/>
  <c r="H18" i="1" l="1"/>
  <c r="G18" i="1"/>
  <c r="D26" i="1"/>
  <c r="M26" i="1"/>
  <c r="M38" i="1" l="1"/>
  <c r="O38" i="1" s="1"/>
  <c r="O26" i="1"/>
  <c r="D38" i="1"/>
  <c r="H26" i="1"/>
  <c r="G26" i="1"/>
  <c r="H38" i="1" l="1"/>
  <c r="G38" i="1"/>
</calcChain>
</file>

<file path=xl/sharedStrings.xml><?xml version="1.0" encoding="utf-8"?>
<sst xmlns="http://schemas.openxmlformats.org/spreadsheetml/2006/main" count="105" uniqueCount="76">
  <si>
    <t>한국지엠 2016년 2월 판매실적</t>
    <phoneticPr fontId="3" type="noConversion"/>
  </si>
  <si>
    <t>한국지엠 2016년 1-2월 판매실적</t>
    <phoneticPr fontId="3" type="noConversion"/>
  </si>
  <si>
    <t>내수</t>
    <phoneticPr fontId="3" type="noConversion"/>
  </si>
  <si>
    <t>내수</t>
  </si>
  <si>
    <t>구  분</t>
    <phoneticPr fontId="3" type="noConversion"/>
  </si>
  <si>
    <t>'16. 2.</t>
    <phoneticPr fontId="7" type="noConversion"/>
  </si>
  <si>
    <t>'16. 1.</t>
    <phoneticPr fontId="7" type="noConversion"/>
  </si>
  <si>
    <t>'15. 2.</t>
    <phoneticPr fontId="3" type="noConversion"/>
  </si>
  <si>
    <t>전월대비증감</t>
    <phoneticPr fontId="3" type="noConversion"/>
  </si>
  <si>
    <t>전년동월대비</t>
    <phoneticPr fontId="3" type="noConversion"/>
  </si>
  <si>
    <t>'16. 1-2</t>
    <phoneticPr fontId="3" type="noConversion"/>
  </si>
  <si>
    <t>'15. 1-2</t>
    <phoneticPr fontId="3" type="noConversion"/>
  </si>
  <si>
    <t>전년대비증감</t>
  </si>
  <si>
    <t>경형</t>
    <phoneticPr fontId="3" type="noConversion"/>
  </si>
  <si>
    <t>스파크</t>
    <phoneticPr fontId="3" type="noConversion"/>
  </si>
  <si>
    <t>경형</t>
  </si>
  <si>
    <t>스파크</t>
    <phoneticPr fontId="3" type="noConversion"/>
  </si>
  <si>
    <t>소  계</t>
    <phoneticPr fontId="3" type="noConversion"/>
  </si>
  <si>
    <t>소  계</t>
    <phoneticPr fontId="3" type="noConversion"/>
  </si>
  <si>
    <t>소형</t>
    <phoneticPr fontId="3" type="noConversion"/>
  </si>
  <si>
    <t>아베오</t>
    <phoneticPr fontId="3" type="noConversion"/>
  </si>
  <si>
    <t>소형</t>
  </si>
  <si>
    <t>소  계</t>
    <phoneticPr fontId="3" type="noConversion"/>
  </si>
  <si>
    <t>소  계</t>
    <phoneticPr fontId="3" type="noConversion"/>
  </si>
  <si>
    <t>준중형</t>
    <phoneticPr fontId="3" type="noConversion"/>
  </si>
  <si>
    <t>크루즈</t>
    <phoneticPr fontId="3" type="noConversion"/>
  </si>
  <si>
    <t>준중형</t>
  </si>
  <si>
    <t>소  계</t>
    <phoneticPr fontId="3" type="noConversion"/>
  </si>
  <si>
    <t>중형</t>
    <phoneticPr fontId="3" type="noConversion"/>
  </si>
  <si>
    <t>말리부</t>
    <phoneticPr fontId="3" type="noConversion"/>
  </si>
  <si>
    <t>중형</t>
  </si>
  <si>
    <t>소  계</t>
    <phoneticPr fontId="3" type="noConversion"/>
  </si>
  <si>
    <t>준대형</t>
  </si>
  <si>
    <t>알페온</t>
  </si>
  <si>
    <t>임팔라</t>
    <phoneticPr fontId="3" type="noConversion"/>
  </si>
  <si>
    <t>-</t>
    <phoneticPr fontId="3" type="noConversion"/>
  </si>
  <si>
    <t>소  계</t>
  </si>
  <si>
    <t>스포츠</t>
    <phoneticPr fontId="3" type="noConversion"/>
  </si>
  <si>
    <t>카마로</t>
    <phoneticPr fontId="3" type="noConversion"/>
  </si>
  <si>
    <t>승용차 계</t>
    <phoneticPr fontId="3" type="noConversion"/>
  </si>
  <si>
    <t>승용차 계</t>
    <phoneticPr fontId="3" type="noConversion"/>
  </si>
  <si>
    <t>RV</t>
    <phoneticPr fontId="3" type="noConversion"/>
  </si>
  <si>
    <t>캡티바</t>
    <phoneticPr fontId="3" type="noConversion"/>
  </si>
  <si>
    <t>RV</t>
  </si>
  <si>
    <t>올란도</t>
    <phoneticPr fontId="3" type="noConversion"/>
  </si>
  <si>
    <t>트랙스</t>
    <phoneticPr fontId="3" type="noConversion"/>
  </si>
  <si>
    <t>RV 계</t>
    <phoneticPr fontId="3" type="noConversion"/>
  </si>
  <si>
    <t>다마스</t>
    <phoneticPr fontId="3" type="noConversion"/>
  </si>
  <si>
    <t>다마스</t>
  </si>
  <si>
    <t>`</t>
    <phoneticPr fontId="3" type="noConversion"/>
  </si>
  <si>
    <t>라보</t>
    <phoneticPr fontId="3" type="noConversion"/>
  </si>
  <si>
    <t>라보</t>
  </si>
  <si>
    <t>경상용차 계</t>
    <phoneticPr fontId="3" type="noConversion"/>
  </si>
  <si>
    <t>경상용차 계</t>
    <phoneticPr fontId="3" type="noConversion"/>
  </si>
  <si>
    <t>내수 계</t>
    <phoneticPr fontId="3" type="noConversion"/>
  </si>
  <si>
    <t>* 2월 내수판매 실적에 사내 매각차량 1대 포함</t>
    <phoneticPr fontId="3" type="noConversion"/>
  </si>
  <si>
    <t>* 1~2월까지 내수판매 실적에 사내 매각차량 47대 포함</t>
    <phoneticPr fontId="3" type="noConversion"/>
  </si>
  <si>
    <t>수출 (선적기준)</t>
    <phoneticPr fontId="3" type="noConversion"/>
  </si>
  <si>
    <t>세
그
먼
트</t>
    <phoneticPr fontId="3" type="noConversion"/>
  </si>
  <si>
    <t>경승용차</t>
    <phoneticPr fontId="3" type="noConversion"/>
  </si>
  <si>
    <t>경승용차</t>
  </si>
  <si>
    <t>소형승용차</t>
    <phoneticPr fontId="3" type="noConversion"/>
  </si>
  <si>
    <t>소형승용차</t>
  </si>
  <si>
    <t>준중형승용차</t>
    <phoneticPr fontId="3" type="noConversion"/>
  </si>
  <si>
    <t>준중형승용차</t>
  </si>
  <si>
    <t>RV</t>
    <phoneticPr fontId="3" type="noConversion"/>
  </si>
  <si>
    <t>R V</t>
  </si>
  <si>
    <t>중대형승용차</t>
    <phoneticPr fontId="3" type="noConversion"/>
  </si>
  <si>
    <t>중대형승용차</t>
  </si>
  <si>
    <t>수출 계</t>
    <phoneticPr fontId="3" type="noConversion"/>
  </si>
  <si>
    <t>총  계</t>
    <phoneticPr fontId="3" type="noConversion"/>
  </si>
  <si>
    <t>※ 참고</t>
    <phoneticPr fontId="3" type="noConversion"/>
  </si>
  <si>
    <t>CKD 수출</t>
    <phoneticPr fontId="3" type="noConversion"/>
  </si>
  <si>
    <t>승
용</t>
    <phoneticPr fontId="3" type="noConversion"/>
  </si>
  <si>
    <t>상
용</t>
    <phoneticPr fontId="3" type="noConversion"/>
  </si>
  <si>
    <t>승
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</si>
</sst>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0.0%"/>
    <numFmt numFmtId="177" formatCode="#,##0_);[Red]\(#,##0\)"/>
  </numFmts>
  <fonts count="13">
    <font>
      <sz val="11"/>
      <name val="돋움"/>
      <family val="3"/>
      <charset val="129"/>
    </font>
    <font>
      <sz val="11"/>
      <name val="돋움"/>
      <family val="3"/>
      <charset val="129"/>
    </font>
    <font>
      <sz val="12"/>
      <name val="맑은 고딕"/>
      <family val="3"/>
      <charset val="129"/>
      <scheme val="minor"/>
    </font>
    <font>
      <sz val="8"/>
      <name val="돋움"/>
      <family val="3"/>
      <charset val="129"/>
    </font>
    <font>
      <sz val="11"/>
      <name val="맑은 고딕"/>
      <family val="3"/>
      <charset val="129"/>
      <scheme val="minor"/>
    </font>
    <font>
      <b/>
      <u/>
      <sz val="14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맑은 고딕"/>
      <family val="3"/>
      <charset val="129"/>
    </font>
    <font>
      <i/>
      <sz val="9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4" xfId="0" quotePrefix="1" applyFont="1" applyFill="1" applyBorder="1" applyAlignment="1">
      <alignment horizontal="center" vertical="center"/>
    </xf>
    <xf numFmtId="0" fontId="6" fillId="2" borderId="5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1" fontId="2" fillId="0" borderId="12" xfId="1" quotePrefix="1" applyFont="1" applyFill="1" applyBorder="1" applyAlignment="1">
      <alignment horizontal="right" vertical="center"/>
    </xf>
    <xf numFmtId="41" fontId="2" fillId="0" borderId="13" xfId="1" quotePrefix="1" applyFont="1" applyFill="1" applyBorder="1" applyAlignment="1">
      <alignment horizontal="right" vertical="center"/>
    </xf>
    <xf numFmtId="41" fontId="2" fillId="0" borderId="14" xfId="1" quotePrefix="1" applyFont="1" applyFill="1" applyBorder="1" applyAlignment="1">
      <alignment horizontal="right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1" fontId="2" fillId="0" borderId="18" xfId="1" quotePrefix="1" applyFont="1" applyFill="1" applyBorder="1" applyAlignment="1">
      <alignment horizontal="right" vertical="center"/>
    </xf>
    <xf numFmtId="41" fontId="8" fillId="0" borderId="13" xfId="1" quotePrefix="1" applyFont="1" applyFill="1" applyBorder="1" applyAlignment="1">
      <alignment horizontal="right" vertical="center"/>
    </xf>
    <xf numFmtId="176" fontId="2" fillId="0" borderId="19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horizontal="right" vertical="center"/>
    </xf>
    <xf numFmtId="41" fontId="6" fillId="0" borderId="22" xfId="1" quotePrefix="1" applyFont="1" applyFill="1" applyBorder="1" applyAlignment="1">
      <alignment horizontal="right" vertical="center"/>
    </xf>
    <xf numFmtId="41" fontId="6" fillId="0" borderId="14" xfId="1" quotePrefix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center" vertical="center"/>
    </xf>
    <xf numFmtId="41" fontId="6" fillId="0" borderId="21" xfId="1" quotePrefix="1" applyFont="1" applyFill="1" applyBorder="1" applyAlignment="1">
      <alignment vertical="center"/>
    </xf>
    <xf numFmtId="41" fontId="9" fillId="0" borderId="22" xfId="1" quotePrefix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shrinkToFit="1"/>
    </xf>
    <xf numFmtId="41" fontId="2" fillId="0" borderId="21" xfId="1" applyFont="1" applyFill="1" applyBorder="1" applyAlignment="1">
      <alignment vertical="center"/>
    </xf>
    <xf numFmtId="41" fontId="2" fillId="0" borderId="22" xfId="1" applyFont="1" applyFill="1" applyBorder="1" applyAlignment="1">
      <alignment vertical="center"/>
    </xf>
    <xf numFmtId="41" fontId="2" fillId="0" borderId="23" xfId="1" applyFont="1" applyFill="1" applyBorder="1" applyAlignment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center" vertical="center" shrinkToFit="1"/>
    </xf>
    <xf numFmtId="41" fontId="2" fillId="0" borderId="21" xfId="1" quotePrefix="1" applyFont="1" applyFill="1" applyBorder="1" applyAlignment="1">
      <alignment horizontal="right" vertical="center"/>
    </xf>
    <xf numFmtId="41" fontId="8" fillId="0" borderId="27" xfId="1" quotePrefix="1" applyFont="1" applyFill="1" applyBorder="1" applyAlignment="1">
      <alignment horizontal="right" vertical="center"/>
    </xf>
    <xf numFmtId="41" fontId="2" fillId="0" borderId="0" xfId="1" quotePrefix="1" applyFont="1" applyFill="1" applyBorder="1" applyAlignment="1">
      <alignment horizontal="right" vertical="center"/>
    </xf>
    <xf numFmtId="41" fontId="6" fillId="0" borderId="21" xfId="1" applyFont="1" applyFill="1" applyBorder="1" applyAlignment="1">
      <alignment vertical="center"/>
    </xf>
    <xf numFmtId="41" fontId="6" fillId="0" borderId="22" xfId="1" applyFont="1" applyFill="1" applyBorder="1" applyAlignment="1">
      <alignment vertical="center"/>
    </xf>
    <xf numFmtId="41" fontId="6" fillId="0" borderId="23" xfId="1" applyFont="1" applyFill="1" applyBorder="1" applyAlignment="1">
      <alignment vertical="center"/>
    </xf>
    <xf numFmtId="41" fontId="9" fillId="0" borderId="27" xfId="1" quotePrefix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41" fontId="2" fillId="0" borderId="0" xfId="1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1" fontId="2" fillId="0" borderId="21" xfId="1" quotePrefix="1" applyFont="1" applyFill="1" applyBorder="1" applyAlignment="1">
      <alignment vertical="center"/>
    </xf>
    <xf numFmtId="176" fontId="2" fillId="0" borderId="25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center" vertical="center"/>
    </xf>
    <xf numFmtId="176" fontId="2" fillId="0" borderId="23" xfId="0" quotePrefix="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176" fontId="2" fillId="0" borderId="19" xfId="0" quotePrefix="1" applyNumberFormat="1" applyFont="1" applyFill="1" applyBorder="1" applyAlignment="1">
      <alignment horizontal="right" vertical="center"/>
    </xf>
    <xf numFmtId="41" fontId="9" fillId="0" borderId="27" xfId="1" applyFont="1" applyFill="1" applyBorder="1" applyAlignment="1">
      <alignment vertical="center"/>
    </xf>
    <xf numFmtId="41" fontId="8" fillId="0" borderId="0" xfId="1" applyFont="1" applyFill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41" fontId="6" fillId="0" borderId="23" xfId="1" applyFont="1" applyFill="1" applyBorder="1" applyAlignment="1">
      <alignment horizontal="right" vertical="center"/>
    </xf>
    <xf numFmtId="41" fontId="2" fillId="0" borderId="24" xfId="1" applyFont="1" applyFill="1" applyBorder="1" applyAlignment="1">
      <alignment horizontal="right" vertical="center"/>
    </xf>
    <xf numFmtId="41" fontId="2" fillId="0" borderId="27" xfId="1" quotePrefix="1" applyFont="1" applyFill="1" applyBorder="1" applyAlignment="1">
      <alignment horizontal="right" vertical="center"/>
    </xf>
    <xf numFmtId="41" fontId="6" fillId="0" borderId="27" xfId="1" quotePrefix="1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41" fontId="8" fillId="0" borderId="23" xfId="1" applyFont="1" applyFill="1" applyBorder="1" applyAlignment="1">
      <alignment vertical="center"/>
    </xf>
    <xf numFmtId="41" fontId="9" fillId="0" borderId="23" xfId="1" applyFont="1" applyFill="1" applyBorder="1" applyAlignment="1">
      <alignment vertical="center"/>
    </xf>
    <xf numFmtId="176" fontId="6" fillId="0" borderId="19" xfId="0" quotePrefix="1" applyNumberFormat="1" applyFont="1" applyFill="1" applyBorder="1" applyAlignment="1">
      <alignment horizontal="right" vertical="center"/>
    </xf>
    <xf numFmtId="41" fontId="6" fillId="4" borderId="21" xfId="1" applyFont="1" applyFill="1" applyBorder="1" applyAlignment="1">
      <alignment vertical="center"/>
    </xf>
    <xf numFmtId="41" fontId="6" fillId="4" borderId="22" xfId="1" applyFont="1" applyFill="1" applyBorder="1" applyAlignment="1">
      <alignment vertical="center"/>
    </xf>
    <xf numFmtId="41" fontId="6" fillId="4" borderId="23" xfId="1" applyFont="1" applyFill="1" applyBorder="1" applyAlignment="1">
      <alignment vertical="center"/>
    </xf>
    <xf numFmtId="176" fontId="6" fillId="4" borderId="23" xfId="0" applyNumberFormat="1" applyFont="1" applyFill="1" applyBorder="1" applyAlignment="1">
      <alignment horizontal="right" vertical="center"/>
    </xf>
    <xf numFmtId="176" fontId="6" fillId="4" borderId="24" xfId="0" applyNumberFormat="1" applyFont="1" applyFill="1" applyBorder="1" applyAlignment="1">
      <alignment horizontal="right" vertical="center"/>
    </xf>
    <xf numFmtId="41" fontId="9" fillId="5" borderId="22" xfId="1" applyFont="1" applyFill="1" applyBorder="1" applyAlignment="1">
      <alignment vertical="center"/>
    </xf>
    <xf numFmtId="176" fontId="6" fillId="5" borderId="25" xfId="0" quotePrefix="1" applyNumberFormat="1" applyFont="1" applyFill="1" applyBorder="1" applyAlignment="1">
      <alignment horizontal="right" vertical="center"/>
    </xf>
    <xf numFmtId="41" fontId="8" fillId="0" borderId="22" xfId="1" quotePrefix="1" applyFont="1" applyFill="1" applyBorder="1" applyAlignment="1">
      <alignment horizontal="right" vertical="center"/>
    </xf>
    <xf numFmtId="176" fontId="2" fillId="0" borderId="24" xfId="0" quotePrefix="1" applyNumberFormat="1" applyFont="1" applyFill="1" applyBorder="1" applyAlignment="1">
      <alignment horizontal="right" vertical="center"/>
    </xf>
    <xf numFmtId="41" fontId="8" fillId="0" borderId="22" xfId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41" fontId="2" fillId="0" borderId="36" xfId="1" applyFont="1" applyFill="1" applyBorder="1" applyAlignment="1">
      <alignment vertical="center"/>
    </xf>
    <xf numFmtId="41" fontId="6" fillId="4" borderId="38" xfId="1" applyFont="1" applyFill="1" applyBorder="1" applyAlignment="1">
      <alignment vertical="center"/>
    </xf>
    <xf numFmtId="41" fontId="6" fillId="4" borderId="39" xfId="1" applyFont="1" applyFill="1" applyBorder="1" applyAlignment="1">
      <alignment vertical="center"/>
    </xf>
    <xf numFmtId="41" fontId="6" fillId="4" borderId="40" xfId="1" applyFont="1" applyFill="1" applyBorder="1" applyAlignment="1">
      <alignment vertical="center"/>
    </xf>
    <xf numFmtId="176" fontId="6" fillId="4" borderId="40" xfId="0" applyNumberFormat="1" applyFont="1" applyFill="1" applyBorder="1" applyAlignment="1">
      <alignment horizontal="right" vertical="center"/>
    </xf>
    <xf numFmtId="176" fontId="6" fillId="4" borderId="41" xfId="0" applyNumberFormat="1" applyFont="1" applyFill="1" applyBorder="1" applyAlignment="1">
      <alignment horizontal="right" vertical="center"/>
    </xf>
    <xf numFmtId="41" fontId="6" fillId="4" borderId="36" xfId="1" applyFont="1" applyFill="1" applyBorder="1" applyAlignment="1">
      <alignment vertical="center"/>
    </xf>
    <xf numFmtId="41" fontId="9" fillId="5" borderId="39" xfId="1" applyFont="1" applyFill="1" applyBorder="1" applyAlignment="1">
      <alignment vertical="center"/>
    </xf>
    <xf numFmtId="176" fontId="6" fillId="5" borderId="42" xfId="0" quotePrefix="1" applyNumberFormat="1" applyFont="1" applyFill="1" applyBorder="1" applyAlignment="1">
      <alignment horizontal="right" vertical="center"/>
    </xf>
    <xf numFmtId="41" fontId="6" fillId="6" borderId="6" xfId="1" applyFont="1" applyFill="1" applyBorder="1" applyAlignment="1">
      <alignment vertical="center"/>
    </xf>
    <xf numFmtId="41" fontId="6" fillId="6" borderId="43" xfId="1" applyFont="1" applyFill="1" applyBorder="1" applyAlignment="1">
      <alignment vertical="center"/>
    </xf>
    <xf numFmtId="41" fontId="6" fillId="6" borderId="44" xfId="1" applyFont="1" applyFill="1" applyBorder="1" applyAlignment="1">
      <alignment vertical="center"/>
    </xf>
    <xf numFmtId="176" fontId="6" fillId="6" borderId="45" xfId="0" applyNumberFormat="1" applyFont="1" applyFill="1" applyBorder="1" applyAlignment="1">
      <alignment horizontal="right" vertical="center"/>
    </xf>
    <xf numFmtId="176" fontId="6" fillId="6" borderId="6" xfId="0" applyNumberFormat="1" applyFont="1" applyFill="1" applyBorder="1" applyAlignment="1">
      <alignment horizontal="right" vertical="center"/>
    </xf>
    <xf numFmtId="41" fontId="9" fillId="7" borderId="6" xfId="1" applyFont="1" applyFill="1" applyBorder="1" applyAlignment="1">
      <alignment vertical="center"/>
    </xf>
    <xf numFmtId="176" fontId="6" fillId="7" borderId="6" xfId="0" applyNumberFormat="1" applyFont="1" applyFill="1" applyBorder="1" applyAlignment="1">
      <alignment horizontal="right" vertical="center"/>
    </xf>
    <xf numFmtId="41" fontId="6" fillId="0" borderId="0" xfId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12" xfId="1" applyNumberFormat="1" applyFont="1" applyFill="1" applyBorder="1" applyAlignment="1">
      <alignment vertical="center"/>
    </xf>
    <xf numFmtId="177" fontId="2" fillId="0" borderId="48" xfId="1" applyNumberFormat="1" applyFont="1" applyFill="1" applyBorder="1" applyAlignment="1">
      <alignment vertical="center"/>
    </xf>
    <xf numFmtId="41" fontId="2" fillId="0" borderId="15" xfId="1" applyFont="1" applyFill="1" applyBorder="1" applyAlignment="1">
      <alignment vertical="center"/>
    </xf>
    <xf numFmtId="41" fontId="8" fillId="0" borderId="48" xfId="1" quotePrefix="1" applyFont="1" applyFill="1" applyBorder="1" applyAlignment="1">
      <alignment horizontal="right" vertical="center"/>
    </xf>
    <xf numFmtId="177" fontId="2" fillId="0" borderId="0" xfId="1" applyNumberFormat="1" applyFont="1" applyFill="1" applyAlignment="1">
      <alignment vertical="center"/>
    </xf>
    <xf numFmtId="41" fontId="2" fillId="0" borderId="0" xfId="1" applyFont="1" applyFill="1" applyAlignment="1">
      <alignment vertical="center"/>
    </xf>
    <xf numFmtId="177" fontId="2" fillId="0" borderId="0" xfId="2" applyNumberFormat="1" applyFont="1" applyFill="1" applyAlignment="1">
      <alignment vertical="center"/>
    </xf>
    <xf numFmtId="177" fontId="2" fillId="0" borderId="21" xfId="1" applyNumberFormat="1" applyFont="1" applyFill="1" applyBorder="1" applyAlignment="1">
      <alignment vertical="center"/>
    </xf>
    <xf numFmtId="177" fontId="2" fillId="0" borderId="49" xfId="1" applyNumberFormat="1" applyFont="1" applyFill="1" applyBorder="1" applyAlignment="1">
      <alignment vertical="center"/>
    </xf>
    <xf numFmtId="41" fontId="8" fillId="0" borderId="49" xfId="1" quotePrefix="1" applyFont="1" applyFill="1" applyBorder="1" applyAlignment="1">
      <alignment horizontal="right" vertical="center"/>
    </xf>
    <xf numFmtId="41" fontId="6" fillId="6" borderId="8" xfId="1" applyFont="1" applyFill="1" applyBorder="1" applyAlignment="1">
      <alignment vertical="center"/>
    </xf>
    <xf numFmtId="176" fontId="6" fillId="6" borderId="6" xfId="0" quotePrefix="1" applyNumberFormat="1" applyFont="1" applyFill="1" applyBorder="1" applyAlignment="1">
      <alignment horizontal="right" vertical="center"/>
    </xf>
    <xf numFmtId="176" fontId="6" fillId="6" borderId="8" xfId="0" applyNumberFormat="1" applyFont="1" applyFill="1" applyBorder="1" applyAlignment="1">
      <alignment horizontal="right" vertical="center"/>
    </xf>
    <xf numFmtId="41" fontId="2" fillId="0" borderId="0" xfId="0" applyNumberFormat="1" applyFont="1" applyFill="1" applyAlignment="1">
      <alignment vertical="center"/>
    </xf>
    <xf numFmtId="41" fontId="9" fillId="7" borderId="2" xfId="1" applyNumberFormat="1" applyFont="1" applyFill="1" applyBorder="1" applyAlignment="1">
      <alignment vertical="center"/>
    </xf>
    <xf numFmtId="177" fontId="6" fillId="0" borderId="0" xfId="1" applyNumberFormat="1" applyFont="1" applyFill="1" applyAlignment="1">
      <alignment vertical="center"/>
    </xf>
    <xf numFmtId="41" fontId="6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1" fontId="6" fillId="0" borderId="1" xfId="1" applyFont="1" applyFill="1" applyBorder="1" applyAlignment="1">
      <alignment vertical="center"/>
    </xf>
    <xf numFmtId="41" fontId="9" fillId="0" borderId="1" xfId="1" applyFont="1" applyFill="1" applyBorder="1" applyAlignment="1">
      <alignment vertical="center"/>
    </xf>
    <xf numFmtId="176" fontId="6" fillId="0" borderId="1" xfId="0" quotePrefix="1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1" fontId="2" fillId="0" borderId="3" xfId="1" quotePrefix="1" applyFont="1" applyFill="1" applyBorder="1" applyAlignment="1">
      <alignment vertical="center"/>
    </xf>
    <xf numFmtId="41" fontId="8" fillId="0" borderId="3" xfId="1" quotePrefix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horizontal="right" vertical="center"/>
    </xf>
    <xf numFmtId="41" fontId="6" fillId="8" borderId="6" xfId="1" quotePrefix="1" applyFont="1" applyFill="1" applyBorder="1" applyAlignment="1">
      <alignment vertical="center"/>
    </xf>
    <xf numFmtId="41" fontId="9" fillId="9" borderId="50" xfId="1" applyFont="1" applyFill="1" applyBorder="1" applyAlignment="1">
      <alignment vertical="center"/>
    </xf>
    <xf numFmtId="176" fontId="6" fillId="8" borderId="6" xfId="0" quotePrefix="1" applyNumberFormat="1" applyFont="1" applyFill="1" applyBorder="1" applyAlignment="1">
      <alignment horizontal="right" vertical="center"/>
    </xf>
    <xf numFmtId="176" fontId="6" fillId="8" borderId="8" xfId="0" applyNumberFormat="1" applyFont="1" applyFill="1" applyBorder="1" applyAlignment="1">
      <alignment horizontal="right" vertical="center"/>
    </xf>
    <xf numFmtId="41" fontId="9" fillId="9" borderId="6" xfId="1" quotePrefix="1" applyFont="1" applyFill="1" applyBorder="1" applyAlignment="1">
      <alignment horizontal="right" vertical="center"/>
    </xf>
    <xf numFmtId="176" fontId="6" fillId="8" borderId="6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/>
    </xf>
    <xf numFmtId="41" fontId="6" fillId="0" borderId="46" xfId="1" applyFont="1" applyFill="1" applyBorder="1" applyAlignment="1">
      <alignment vertical="center"/>
    </xf>
    <xf numFmtId="41" fontId="9" fillId="0" borderId="46" xfId="1" applyFont="1" applyFill="1" applyBorder="1" applyAlignment="1">
      <alignment vertical="center"/>
    </xf>
    <xf numFmtId="176" fontId="6" fillId="0" borderId="46" xfId="0" quotePrefix="1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1" fontId="9" fillId="0" borderId="0" xfId="1" applyFont="1" applyFill="1" applyBorder="1" applyAlignment="1">
      <alignment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41" fontId="6" fillId="10" borderId="43" xfId="1" applyFont="1" applyFill="1" applyBorder="1" applyAlignment="1">
      <alignment vertical="center"/>
    </xf>
    <xf numFmtId="41" fontId="9" fillId="11" borderId="43" xfId="1" applyFont="1" applyFill="1" applyBorder="1" applyAlignment="1">
      <alignment vertical="center"/>
    </xf>
    <xf numFmtId="176" fontId="6" fillId="10" borderId="6" xfId="0" applyNumberFormat="1" applyFont="1" applyFill="1" applyBorder="1" applyAlignment="1">
      <alignment horizontal="right" vertical="center"/>
    </xf>
    <xf numFmtId="176" fontId="6" fillId="10" borderId="8" xfId="0" applyNumberFormat="1" applyFont="1" applyFill="1" applyBorder="1" applyAlignment="1">
      <alignment horizontal="right" vertical="center"/>
    </xf>
    <xf numFmtId="41" fontId="6" fillId="11" borderId="6" xfId="1" applyFont="1" applyFill="1" applyBorder="1" applyAlignment="1">
      <alignment vertical="center"/>
    </xf>
    <xf numFmtId="41" fontId="9" fillId="11" borderId="6" xfId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6" fillId="0" borderId="0" xfId="0" quotePrefix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3" borderId="47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left" vertical="center" wrapText="1"/>
    </xf>
    <xf numFmtId="0" fontId="10" fillId="0" borderId="46" xfId="0" applyFont="1" applyFill="1" applyBorder="1" applyAlignment="1">
      <alignment horizontal="left" vertical="center"/>
    </xf>
    <xf numFmtId="0" fontId="6" fillId="3" borderId="5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6" fillId="10" borderId="8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1" fontId="2" fillId="0" borderId="51" xfId="1" quotePrefix="1" applyFont="1" applyFill="1" applyBorder="1" applyAlignment="1">
      <alignment vertical="center"/>
    </xf>
    <xf numFmtId="41" fontId="2" fillId="0" borderId="25" xfId="1" quotePrefix="1" applyFont="1" applyFill="1" applyBorder="1" applyAlignment="1">
      <alignment vertical="center"/>
    </xf>
    <xf numFmtId="41" fontId="2" fillId="0" borderId="25" xfId="1" quotePrefix="1" applyFont="1" applyFill="1" applyBorder="1" applyAlignment="1">
      <alignment horizontal="right" vertical="center"/>
    </xf>
    <xf numFmtId="41" fontId="2" fillId="0" borderId="42" xfId="1" quotePrefix="1" applyFont="1" applyFill="1" applyBorder="1" applyAlignment="1">
      <alignment horizontal="right" vertical="center"/>
    </xf>
    <xf numFmtId="41" fontId="6" fillId="7" borderId="8" xfId="1" applyNumberFormat="1" applyFont="1" applyFill="1" applyBorder="1" applyAlignment="1">
      <alignment vertical="center"/>
    </xf>
    <xf numFmtId="0" fontId="6" fillId="6" borderId="52" xfId="0" applyFont="1" applyFill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</cellXfs>
  <cellStyles count="3">
    <cellStyle name="쉼표 [0] 2" xfId="1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pipvfapa021\groups\AMCC\&#54032;&#47588;&#49892;&#51201;\2016\GMK%20&#50900;&#48324;%20&#54032;&#47588;&#49892;&#51201;%20Table\&#50672;&#44036;%20&#51333;&#54633;&#48376;_%202016&#45380;%20&#54032;&#47588;&#49892;&#51201;_&#49688;&#49885;%20&#54252;&#54632;_&#52572;&#5133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월"/>
      <sheetName val="January"/>
      <sheetName val="2월"/>
      <sheetName val="February"/>
      <sheetName val="3월"/>
      <sheetName val="March"/>
      <sheetName val="4월"/>
      <sheetName val="April"/>
      <sheetName val="5월"/>
      <sheetName val="May"/>
      <sheetName val="6월"/>
      <sheetName val="June"/>
      <sheetName val="7월"/>
      <sheetName val="July"/>
      <sheetName val="8월"/>
      <sheetName val="August"/>
      <sheetName val="9월"/>
      <sheetName val="September"/>
      <sheetName val="10월"/>
      <sheetName val="October"/>
      <sheetName val="11월"/>
      <sheetName val="November"/>
      <sheetName val="12월"/>
      <sheetName val="December"/>
    </sheetNames>
    <sheetDataSet>
      <sheetData sheetId="0">
        <row r="5">
          <cell r="D5">
            <v>4285</v>
          </cell>
        </row>
        <row r="7">
          <cell r="D7">
            <v>74</v>
          </cell>
        </row>
        <row r="9">
          <cell r="D9">
            <v>680</v>
          </cell>
        </row>
        <row r="11">
          <cell r="D11">
            <v>523</v>
          </cell>
        </row>
        <row r="13">
          <cell r="D13">
            <v>21</v>
          </cell>
        </row>
        <row r="14">
          <cell r="D14">
            <v>1551</v>
          </cell>
        </row>
        <row r="16">
          <cell r="D16">
            <v>3</v>
          </cell>
        </row>
        <row r="19">
          <cell r="D19">
            <v>2</v>
          </cell>
        </row>
        <row r="20">
          <cell r="D20">
            <v>788</v>
          </cell>
        </row>
        <row r="21">
          <cell r="D21">
            <v>548</v>
          </cell>
        </row>
        <row r="23">
          <cell r="D23">
            <v>413</v>
          </cell>
        </row>
        <row r="24">
          <cell r="D24">
            <v>345</v>
          </cell>
        </row>
        <row r="31">
          <cell r="D31">
            <v>13632</v>
          </cell>
        </row>
        <row r="32">
          <cell r="D32">
            <v>528</v>
          </cell>
        </row>
        <row r="33">
          <cell r="D33">
            <v>1136</v>
          </cell>
        </row>
        <row r="34">
          <cell r="D34">
            <v>24257</v>
          </cell>
        </row>
        <row r="35">
          <cell r="D35">
            <v>362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9"/>
  <sheetViews>
    <sheetView showGridLines="0" tabSelected="1" zoomScale="80" zoomScaleNormal="80" workbookViewId="0">
      <selection activeCell="A2" sqref="A2:H2"/>
    </sheetView>
  </sheetViews>
  <sheetFormatPr defaultRowHeight="15.75" customHeight="1"/>
  <cols>
    <col min="1" max="1" width="3.21875" style="1" customWidth="1"/>
    <col min="2" max="2" width="5.6640625" style="1" customWidth="1"/>
    <col min="3" max="3" width="17.44140625" style="1" customWidth="1"/>
    <col min="4" max="4" width="9.6640625" style="1" customWidth="1"/>
    <col min="5" max="5" width="9.5546875" style="1" customWidth="1"/>
    <col min="6" max="6" width="10.44140625" style="1" bestFit="1" customWidth="1"/>
    <col min="7" max="7" width="11.33203125" style="1" customWidth="1"/>
    <col min="8" max="8" width="11.77734375" style="1" customWidth="1"/>
    <col min="9" max="9" width="5.109375" style="1" customWidth="1"/>
    <col min="10" max="10" width="3.21875" style="2" customWidth="1"/>
    <col min="11" max="11" width="6.44140625" style="2" customWidth="1"/>
    <col min="12" max="12" width="14.44140625" style="2" customWidth="1"/>
    <col min="13" max="13" width="12.33203125" style="2" customWidth="1"/>
    <col min="14" max="14" width="11.109375" style="2" customWidth="1"/>
    <col min="15" max="15" width="12.44140625" style="2" customWidth="1"/>
    <col min="16" max="22" width="8" style="1" customWidth="1"/>
    <col min="23" max="16384" width="8.88671875" style="1"/>
  </cols>
  <sheetData>
    <row r="1" spans="1:19" ht="5.25" customHeight="1"/>
    <row r="2" spans="1:19" ht="26.1" customHeight="1">
      <c r="A2" s="166" t="s">
        <v>0</v>
      </c>
      <c r="B2" s="166"/>
      <c r="C2" s="166"/>
      <c r="D2" s="166"/>
      <c r="E2" s="166"/>
      <c r="F2" s="166"/>
      <c r="G2" s="166"/>
      <c r="H2" s="166"/>
      <c r="J2" s="166" t="s">
        <v>1</v>
      </c>
      <c r="K2" s="166"/>
      <c r="L2" s="166"/>
      <c r="M2" s="166"/>
      <c r="N2" s="166"/>
      <c r="O2" s="166"/>
    </row>
    <row r="3" spans="1:19" ht="21" customHeight="1" thickBot="1">
      <c r="A3" s="167" t="s">
        <v>2</v>
      </c>
      <c r="B3" s="167"/>
      <c r="C3" s="167"/>
      <c r="D3" s="167"/>
      <c r="E3" s="167"/>
      <c r="F3" s="167"/>
      <c r="G3" s="167"/>
      <c r="H3" s="167"/>
      <c r="J3" s="167" t="s">
        <v>3</v>
      </c>
      <c r="K3" s="167"/>
      <c r="L3" s="167"/>
      <c r="M3" s="167"/>
      <c r="N3" s="167"/>
      <c r="O3" s="167"/>
    </row>
    <row r="4" spans="1:19" s="7" customFormat="1" ht="21" customHeight="1" thickBot="1">
      <c r="A4" s="168" t="s">
        <v>4</v>
      </c>
      <c r="B4" s="169"/>
      <c r="C4" s="169"/>
      <c r="D4" s="3" t="s">
        <v>5</v>
      </c>
      <c r="E4" s="4" t="s">
        <v>6</v>
      </c>
      <c r="F4" s="5" t="s">
        <v>7</v>
      </c>
      <c r="G4" s="6" t="s">
        <v>8</v>
      </c>
      <c r="H4" s="6" t="s">
        <v>9</v>
      </c>
      <c r="J4" s="168" t="s">
        <v>4</v>
      </c>
      <c r="K4" s="169"/>
      <c r="L4" s="170"/>
      <c r="M4" s="5" t="s">
        <v>10</v>
      </c>
      <c r="N4" s="5" t="s">
        <v>11</v>
      </c>
      <c r="O4" s="8" t="s">
        <v>12</v>
      </c>
    </row>
    <row r="5" spans="1:19" s="16" customFormat="1" ht="21" customHeight="1">
      <c r="A5" s="162" t="s">
        <v>73</v>
      </c>
      <c r="B5" s="9" t="s">
        <v>13</v>
      </c>
      <c r="C5" s="10" t="s">
        <v>14</v>
      </c>
      <c r="D5" s="11">
        <v>5852</v>
      </c>
      <c r="E5" s="12">
        <v>4285</v>
      </c>
      <c r="F5" s="13">
        <v>2978</v>
      </c>
      <c r="G5" s="14">
        <f t="shared" ref="G5:G22" si="0">(D5-E5)/E5</f>
        <v>0.36569428238039675</v>
      </c>
      <c r="H5" s="15">
        <f t="shared" ref="H5:H41" si="1">(D5-F5)/F5</f>
        <v>0.9650772330423103</v>
      </c>
      <c r="J5" s="162" t="s">
        <v>75</v>
      </c>
      <c r="K5" s="9" t="s">
        <v>15</v>
      </c>
      <c r="L5" s="17" t="s">
        <v>16</v>
      </c>
      <c r="M5" s="18">
        <f>'[1]1월'!D5+'2월'!D5</f>
        <v>10137</v>
      </c>
      <c r="N5" s="19">
        <v>8206</v>
      </c>
      <c r="O5" s="20">
        <f>(M5-N5)/N5</f>
        <v>0.23531562271508652</v>
      </c>
    </row>
    <row r="6" spans="1:19" s="16" customFormat="1" ht="21" customHeight="1">
      <c r="A6" s="163"/>
      <c r="B6" s="10"/>
      <c r="C6" s="21" t="s">
        <v>17</v>
      </c>
      <c r="D6" s="22">
        <f>SUM(D5)</f>
        <v>5852</v>
      </c>
      <c r="E6" s="23">
        <v>4285</v>
      </c>
      <c r="F6" s="24">
        <v>2978</v>
      </c>
      <c r="G6" s="25">
        <f t="shared" si="0"/>
        <v>0.36569428238039675</v>
      </c>
      <c r="H6" s="26">
        <f t="shared" si="1"/>
        <v>0.9650772330423103</v>
      </c>
      <c r="J6" s="163"/>
      <c r="K6" s="10"/>
      <c r="L6" s="27" t="s">
        <v>18</v>
      </c>
      <c r="M6" s="28">
        <f>SUM(M5)</f>
        <v>10137</v>
      </c>
      <c r="N6" s="29">
        <v>8206</v>
      </c>
      <c r="O6" s="30">
        <f t="shared" ref="O6:O26" si="2">(M6-N6)/N6</f>
        <v>0.23531562271508652</v>
      </c>
      <c r="Q6" s="31"/>
      <c r="R6" s="31"/>
      <c r="S6" s="31"/>
    </row>
    <row r="7" spans="1:19" s="16" customFormat="1" ht="21" customHeight="1">
      <c r="A7" s="163"/>
      <c r="B7" s="32" t="s">
        <v>19</v>
      </c>
      <c r="C7" s="33" t="s">
        <v>20</v>
      </c>
      <c r="D7" s="34">
        <v>123</v>
      </c>
      <c r="E7" s="35">
        <v>74</v>
      </c>
      <c r="F7" s="36">
        <v>251</v>
      </c>
      <c r="G7" s="37">
        <f t="shared" si="0"/>
        <v>0.66216216216216217</v>
      </c>
      <c r="H7" s="38">
        <f t="shared" si="1"/>
        <v>-0.50996015936254979</v>
      </c>
      <c r="J7" s="163"/>
      <c r="K7" s="32" t="s">
        <v>21</v>
      </c>
      <c r="L7" s="39" t="s">
        <v>20</v>
      </c>
      <c r="M7" s="40">
        <f>'[1]1월'!D7+'2월'!D7</f>
        <v>197</v>
      </c>
      <c r="N7" s="41">
        <v>485</v>
      </c>
      <c r="O7" s="20">
        <f t="shared" si="2"/>
        <v>-0.59381443298969072</v>
      </c>
      <c r="Q7" s="31"/>
      <c r="R7" s="42"/>
      <c r="S7" s="31"/>
    </row>
    <row r="8" spans="1:19" s="16" customFormat="1" ht="21" customHeight="1">
      <c r="A8" s="163"/>
      <c r="B8" s="10"/>
      <c r="C8" s="21" t="s">
        <v>22</v>
      </c>
      <c r="D8" s="43">
        <f>SUM(D7)</f>
        <v>123</v>
      </c>
      <c r="E8" s="44">
        <v>74</v>
      </c>
      <c r="F8" s="45">
        <v>251</v>
      </c>
      <c r="G8" s="25">
        <f t="shared" si="0"/>
        <v>0.66216216216216217</v>
      </c>
      <c r="H8" s="26">
        <f t="shared" si="1"/>
        <v>-0.50996015936254979</v>
      </c>
      <c r="J8" s="163"/>
      <c r="K8" s="10"/>
      <c r="L8" s="27" t="s">
        <v>23</v>
      </c>
      <c r="M8" s="28">
        <f>SUM(M7)</f>
        <v>197</v>
      </c>
      <c r="N8" s="46">
        <v>485</v>
      </c>
      <c r="O8" s="47">
        <f t="shared" si="2"/>
        <v>-0.59381443298969072</v>
      </c>
      <c r="Q8" s="31"/>
      <c r="R8" s="48"/>
      <c r="S8" s="31"/>
    </row>
    <row r="9" spans="1:19" s="16" customFormat="1" ht="21" customHeight="1">
      <c r="A9" s="163"/>
      <c r="B9" s="49" t="s">
        <v>24</v>
      </c>
      <c r="C9" s="50" t="s">
        <v>25</v>
      </c>
      <c r="D9" s="34">
        <v>926</v>
      </c>
      <c r="E9" s="35">
        <v>680</v>
      </c>
      <c r="F9" s="36">
        <v>1265</v>
      </c>
      <c r="G9" s="37">
        <f t="shared" si="0"/>
        <v>0.36176470588235293</v>
      </c>
      <c r="H9" s="38">
        <f t="shared" si="1"/>
        <v>-0.26798418972332017</v>
      </c>
      <c r="J9" s="163"/>
      <c r="K9" s="49" t="s">
        <v>26</v>
      </c>
      <c r="L9" s="51" t="s">
        <v>25</v>
      </c>
      <c r="M9" s="52">
        <f>'[1]1월'!D9+'2월'!D9</f>
        <v>1606</v>
      </c>
      <c r="N9" s="41">
        <v>2298</v>
      </c>
      <c r="O9" s="53">
        <f t="shared" si="2"/>
        <v>-0.30113141862489123</v>
      </c>
      <c r="Q9" s="31"/>
      <c r="R9" s="48"/>
      <c r="S9" s="31"/>
    </row>
    <row r="10" spans="1:19" s="16" customFormat="1" ht="21" customHeight="1">
      <c r="A10" s="163"/>
      <c r="B10" s="54"/>
      <c r="C10" s="21" t="s">
        <v>23</v>
      </c>
      <c r="D10" s="43">
        <f>SUM(D9)</f>
        <v>926</v>
      </c>
      <c r="E10" s="44">
        <v>680</v>
      </c>
      <c r="F10" s="45">
        <v>1265</v>
      </c>
      <c r="G10" s="25">
        <f t="shared" si="0"/>
        <v>0.36176470588235293</v>
      </c>
      <c r="H10" s="26">
        <f t="shared" si="1"/>
        <v>-0.26798418972332017</v>
      </c>
      <c r="J10" s="163"/>
      <c r="K10" s="54"/>
      <c r="L10" s="27" t="s">
        <v>27</v>
      </c>
      <c r="M10" s="28">
        <f>SUM(M9)</f>
        <v>1606</v>
      </c>
      <c r="N10" s="46">
        <v>2298</v>
      </c>
      <c r="O10" s="47">
        <f t="shared" si="2"/>
        <v>-0.30113141862489123</v>
      </c>
      <c r="Q10" s="31"/>
      <c r="R10" s="48"/>
      <c r="S10" s="31"/>
    </row>
    <row r="11" spans="1:19" s="16" customFormat="1" ht="21" customHeight="1">
      <c r="A11" s="163"/>
      <c r="B11" s="55" t="s">
        <v>28</v>
      </c>
      <c r="C11" s="50" t="s">
        <v>29</v>
      </c>
      <c r="D11" s="34">
        <v>612</v>
      </c>
      <c r="E11" s="35">
        <v>523</v>
      </c>
      <c r="F11" s="36">
        <v>1251</v>
      </c>
      <c r="G11" s="56">
        <f t="shared" si="0"/>
        <v>0.17017208413001911</v>
      </c>
      <c r="H11" s="38">
        <f t="shared" si="1"/>
        <v>-0.51079136690647486</v>
      </c>
      <c r="J11" s="163"/>
      <c r="K11" s="55" t="s">
        <v>30</v>
      </c>
      <c r="L11" s="57" t="s">
        <v>29</v>
      </c>
      <c r="M11" s="52">
        <f>'[1]1월'!D11+'2월'!D11</f>
        <v>1135</v>
      </c>
      <c r="N11" s="41">
        <v>2596</v>
      </c>
      <c r="O11" s="58">
        <f t="shared" si="2"/>
        <v>-0.56278890600924503</v>
      </c>
      <c r="Q11" s="31"/>
      <c r="R11" s="48"/>
      <c r="S11" s="31"/>
    </row>
    <row r="12" spans="1:19" s="16" customFormat="1" ht="21" customHeight="1">
      <c r="A12" s="163"/>
      <c r="B12" s="10"/>
      <c r="C12" s="21" t="s">
        <v>31</v>
      </c>
      <c r="D12" s="43">
        <f>SUM(D11)</f>
        <v>612</v>
      </c>
      <c r="E12" s="44">
        <v>523</v>
      </c>
      <c r="F12" s="45">
        <v>1251</v>
      </c>
      <c r="G12" s="25">
        <f t="shared" si="0"/>
        <v>0.17017208413001911</v>
      </c>
      <c r="H12" s="26">
        <f t="shared" si="1"/>
        <v>-0.51079136690647486</v>
      </c>
      <c r="J12" s="163"/>
      <c r="K12" s="10"/>
      <c r="L12" s="27" t="s">
        <v>31</v>
      </c>
      <c r="M12" s="28">
        <f>SUM(M11)</f>
        <v>1135</v>
      </c>
      <c r="N12" s="59">
        <v>2596</v>
      </c>
      <c r="O12" s="47">
        <f t="shared" si="2"/>
        <v>-0.56278890600924503</v>
      </c>
      <c r="Q12" s="31"/>
      <c r="R12" s="60"/>
      <c r="S12" s="31"/>
    </row>
    <row r="13" spans="1:19" s="16" customFormat="1" ht="21" customHeight="1">
      <c r="A13" s="163"/>
      <c r="B13" s="61" t="s">
        <v>32</v>
      </c>
      <c r="C13" s="50" t="s">
        <v>33</v>
      </c>
      <c r="D13" s="34">
        <v>7</v>
      </c>
      <c r="E13" s="35">
        <v>21</v>
      </c>
      <c r="F13" s="36">
        <v>317</v>
      </c>
      <c r="G13" s="37">
        <f t="shared" si="0"/>
        <v>-0.66666666666666663</v>
      </c>
      <c r="H13" s="38">
        <f t="shared" si="1"/>
        <v>-0.97791798107255523</v>
      </c>
      <c r="J13" s="163"/>
      <c r="K13" s="55" t="s">
        <v>32</v>
      </c>
      <c r="L13" s="51" t="s">
        <v>33</v>
      </c>
      <c r="M13" s="52">
        <f>'[1]1월'!D13+'2월'!D13</f>
        <v>28</v>
      </c>
      <c r="N13" s="41">
        <v>657</v>
      </c>
      <c r="O13" s="58">
        <f t="shared" si="2"/>
        <v>-0.9573820395738204</v>
      </c>
      <c r="Q13" s="31"/>
      <c r="R13" s="31"/>
      <c r="S13" s="31"/>
    </row>
    <row r="14" spans="1:19" s="16" customFormat="1" ht="21" customHeight="1">
      <c r="A14" s="163"/>
      <c r="B14" s="61"/>
      <c r="C14" s="50" t="s">
        <v>34</v>
      </c>
      <c r="D14" s="34">
        <v>1255</v>
      </c>
      <c r="E14" s="35">
        <v>1551</v>
      </c>
      <c r="F14" s="62" t="s">
        <v>35</v>
      </c>
      <c r="G14" s="37">
        <f t="shared" si="0"/>
        <v>-0.19084461637653127</v>
      </c>
      <c r="H14" s="63" t="s">
        <v>35</v>
      </c>
      <c r="J14" s="163"/>
      <c r="K14" s="61"/>
      <c r="L14" s="51" t="s">
        <v>34</v>
      </c>
      <c r="M14" s="52">
        <f>'[1]1월'!D14+'2월'!D14</f>
        <v>2806</v>
      </c>
      <c r="N14" s="64" t="s">
        <v>35</v>
      </c>
      <c r="O14" s="58" t="s">
        <v>35</v>
      </c>
      <c r="Q14" s="31"/>
      <c r="R14" s="31"/>
      <c r="S14" s="31"/>
    </row>
    <row r="15" spans="1:19" s="16" customFormat="1" ht="21.75" customHeight="1">
      <c r="A15" s="163"/>
      <c r="B15" s="10"/>
      <c r="C15" s="21" t="s">
        <v>36</v>
      </c>
      <c r="D15" s="43">
        <f>SUM(D13:D14)</f>
        <v>1262</v>
      </c>
      <c r="E15" s="44">
        <v>1572</v>
      </c>
      <c r="F15" s="45">
        <v>317</v>
      </c>
      <c r="G15" s="25">
        <f t="shared" si="0"/>
        <v>-0.19720101781170485</v>
      </c>
      <c r="H15" s="26">
        <f t="shared" si="1"/>
        <v>2.9810725552050474</v>
      </c>
      <c r="J15" s="163"/>
      <c r="K15" s="61"/>
      <c r="L15" s="27" t="s">
        <v>18</v>
      </c>
      <c r="M15" s="28">
        <f>SUM(M13:M14)</f>
        <v>2834</v>
      </c>
      <c r="N15" s="65">
        <v>657</v>
      </c>
      <c r="O15" s="47">
        <f t="shared" si="2"/>
        <v>3.3135464231354641</v>
      </c>
    </row>
    <row r="16" spans="1:19" s="16" customFormat="1" ht="21" customHeight="1">
      <c r="A16" s="163"/>
      <c r="B16" s="66" t="s">
        <v>37</v>
      </c>
      <c r="C16" s="50" t="s">
        <v>38</v>
      </c>
      <c r="D16" s="34">
        <v>2</v>
      </c>
      <c r="E16" s="35">
        <v>3</v>
      </c>
      <c r="F16" s="67">
        <v>6</v>
      </c>
      <c r="G16" s="37">
        <f>(D16-E16)/E16</f>
        <v>-0.33333333333333331</v>
      </c>
      <c r="H16" s="38">
        <f t="shared" si="1"/>
        <v>-0.66666666666666663</v>
      </c>
      <c r="J16" s="163"/>
      <c r="K16" s="32" t="s">
        <v>37</v>
      </c>
      <c r="L16" s="57" t="s">
        <v>38</v>
      </c>
      <c r="M16" s="52">
        <f>'[1]1월'!D16+'2월'!D16</f>
        <v>5</v>
      </c>
      <c r="N16" s="41">
        <v>10</v>
      </c>
      <c r="O16" s="58">
        <f t="shared" si="2"/>
        <v>-0.5</v>
      </c>
    </row>
    <row r="17" spans="1:21" s="16" customFormat="1" ht="21" customHeight="1">
      <c r="A17" s="163"/>
      <c r="B17" s="10"/>
      <c r="C17" s="21" t="s">
        <v>31</v>
      </c>
      <c r="D17" s="43">
        <f>SUM(D16)</f>
        <v>2</v>
      </c>
      <c r="E17" s="44">
        <v>3</v>
      </c>
      <c r="F17" s="68">
        <v>6</v>
      </c>
      <c r="G17" s="25">
        <f>(D17-E17)/E17</f>
        <v>-0.33333333333333331</v>
      </c>
      <c r="H17" s="26">
        <f t="shared" si="1"/>
        <v>-0.66666666666666663</v>
      </c>
      <c r="J17" s="163"/>
      <c r="K17" s="10"/>
      <c r="L17" s="27" t="s">
        <v>31</v>
      </c>
      <c r="M17" s="28">
        <f>SUM(M16)</f>
        <v>5</v>
      </c>
      <c r="N17" s="59">
        <v>10</v>
      </c>
      <c r="O17" s="69">
        <f t="shared" si="2"/>
        <v>-0.5</v>
      </c>
    </row>
    <row r="18" spans="1:21" s="16" customFormat="1" ht="21" customHeight="1">
      <c r="A18" s="171" t="s">
        <v>39</v>
      </c>
      <c r="B18" s="172"/>
      <c r="C18" s="172"/>
      <c r="D18" s="70">
        <f>SUM(D17,D15,D12,D10,D8,D6)</f>
        <v>8777</v>
      </c>
      <c r="E18" s="71">
        <v>7137</v>
      </c>
      <c r="F18" s="72">
        <v>6068</v>
      </c>
      <c r="G18" s="73">
        <f t="shared" si="0"/>
        <v>0.22978842650973799</v>
      </c>
      <c r="H18" s="74">
        <f t="shared" si="1"/>
        <v>0.44644034278180622</v>
      </c>
      <c r="J18" s="171" t="s">
        <v>40</v>
      </c>
      <c r="K18" s="173"/>
      <c r="L18" s="174"/>
      <c r="M18" s="70">
        <f>SUM(M17,M15,M12,M10,M8,M6)</f>
        <v>15914</v>
      </c>
      <c r="N18" s="75">
        <v>14252</v>
      </c>
      <c r="O18" s="76">
        <f t="shared" si="2"/>
        <v>0.1166152119000842</v>
      </c>
    </row>
    <row r="19" spans="1:21" s="16" customFormat="1" ht="21" customHeight="1">
      <c r="A19" s="164" t="s">
        <v>41</v>
      </c>
      <c r="B19" s="175" t="s">
        <v>42</v>
      </c>
      <c r="C19" s="176"/>
      <c r="D19" s="34">
        <v>2</v>
      </c>
      <c r="E19" s="35">
        <v>2</v>
      </c>
      <c r="F19" s="36">
        <v>486</v>
      </c>
      <c r="G19" s="37">
        <f t="shared" si="0"/>
        <v>0</v>
      </c>
      <c r="H19" s="38">
        <f t="shared" si="1"/>
        <v>-0.99588477366255146</v>
      </c>
      <c r="J19" s="164" t="s">
        <v>43</v>
      </c>
      <c r="K19" s="175" t="s">
        <v>42</v>
      </c>
      <c r="L19" s="177"/>
      <c r="M19" s="52">
        <f>'[1]1월'!D19+'2월'!D19</f>
        <v>4</v>
      </c>
      <c r="N19" s="77">
        <v>1072</v>
      </c>
      <c r="O19" s="78">
        <f t="shared" si="2"/>
        <v>-0.99626865671641796</v>
      </c>
    </row>
    <row r="20" spans="1:21" s="16" customFormat="1" ht="21" customHeight="1">
      <c r="A20" s="163"/>
      <c r="B20" s="175" t="s">
        <v>44</v>
      </c>
      <c r="C20" s="176"/>
      <c r="D20" s="34">
        <v>1025</v>
      </c>
      <c r="E20" s="35">
        <v>788</v>
      </c>
      <c r="F20" s="36">
        <v>1033</v>
      </c>
      <c r="G20" s="37">
        <f t="shared" si="0"/>
        <v>0.30076142131979694</v>
      </c>
      <c r="H20" s="38">
        <f t="shared" si="1"/>
        <v>-7.7444336882865443E-3</v>
      </c>
      <c r="J20" s="163"/>
      <c r="K20" s="175" t="s">
        <v>44</v>
      </c>
      <c r="L20" s="177"/>
      <c r="M20" s="52">
        <f>'[1]1월'!D20+'2월'!D20</f>
        <v>1813</v>
      </c>
      <c r="N20" s="77">
        <v>2272</v>
      </c>
      <c r="O20" s="78">
        <f t="shared" si="2"/>
        <v>-0.20202464788732394</v>
      </c>
    </row>
    <row r="21" spans="1:21" s="16" customFormat="1" ht="21" customHeight="1">
      <c r="A21" s="163"/>
      <c r="B21" s="175" t="s">
        <v>45</v>
      </c>
      <c r="C21" s="176"/>
      <c r="D21" s="34">
        <v>754</v>
      </c>
      <c r="E21" s="35">
        <v>548</v>
      </c>
      <c r="F21" s="36">
        <v>765</v>
      </c>
      <c r="G21" s="37">
        <f t="shared" si="0"/>
        <v>0.37591240875912407</v>
      </c>
      <c r="H21" s="38">
        <f t="shared" si="1"/>
        <v>-1.4379084967320261E-2</v>
      </c>
      <c r="J21" s="163"/>
      <c r="K21" s="175" t="s">
        <v>45</v>
      </c>
      <c r="L21" s="177"/>
      <c r="M21" s="52">
        <f>'[1]1월'!D21+'2월'!D21</f>
        <v>1302</v>
      </c>
      <c r="N21" s="79">
        <v>1478</v>
      </c>
      <c r="O21" s="78">
        <f t="shared" si="2"/>
        <v>-0.11907983761840325</v>
      </c>
    </row>
    <row r="22" spans="1:21" s="80" customFormat="1" ht="21" customHeight="1">
      <c r="A22" s="171" t="s">
        <v>46</v>
      </c>
      <c r="B22" s="172"/>
      <c r="C22" s="172"/>
      <c r="D22" s="70">
        <f>SUM(D19:D21)</f>
        <v>1781</v>
      </c>
      <c r="E22" s="71">
        <v>1338</v>
      </c>
      <c r="F22" s="72">
        <v>2284</v>
      </c>
      <c r="G22" s="73">
        <f t="shared" si="0"/>
        <v>0.3310911808669656</v>
      </c>
      <c r="H22" s="74">
        <f t="shared" si="1"/>
        <v>-0.22022767075306479</v>
      </c>
      <c r="J22" s="171" t="s">
        <v>46</v>
      </c>
      <c r="K22" s="173"/>
      <c r="L22" s="174"/>
      <c r="M22" s="70">
        <f>SUM(M19:M21)</f>
        <v>3119</v>
      </c>
      <c r="N22" s="75">
        <v>4822</v>
      </c>
      <c r="O22" s="76">
        <f t="shared" si="2"/>
        <v>-0.35317295727913728</v>
      </c>
      <c r="Q22" s="81"/>
    </row>
    <row r="23" spans="1:21" s="16" customFormat="1" ht="21" customHeight="1">
      <c r="A23" s="165" t="s">
        <v>74</v>
      </c>
      <c r="B23" s="178" t="s">
        <v>47</v>
      </c>
      <c r="C23" s="179"/>
      <c r="D23" s="82">
        <v>421</v>
      </c>
      <c r="E23" s="35">
        <v>413</v>
      </c>
      <c r="F23" s="36">
        <v>441</v>
      </c>
      <c r="G23" s="37">
        <f>(D23-E23)/E23</f>
        <v>1.9370460048426151E-2</v>
      </c>
      <c r="H23" s="38">
        <f t="shared" si="1"/>
        <v>-4.5351473922902494E-2</v>
      </c>
      <c r="J23" s="165" t="s">
        <v>74</v>
      </c>
      <c r="K23" s="175" t="s">
        <v>48</v>
      </c>
      <c r="L23" s="177"/>
      <c r="M23" s="52">
        <f>'[1]1월'!D23+'2월'!D23</f>
        <v>834</v>
      </c>
      <c r="N23" s="77">
        <v>999</v>
      </c>
      <c r="O23" s="38">
        <f t="shared" si="2"/>
        <v>-0.16516516516516516</v>
      </c>
      <c r="R23" s="16" t="s">
        <v>49</v>
      </c>
    </row>
    <row r="24" spans="1:21" s="16" customFormat="1" ht="21" customHeight="1">
      <c r="A24" s="163"/>
      <c r="B24" s="175" t="s">
        <v>50</v>
      </c>
      <c r="C24" s="176"/>
      <c r="D24" s="34">
        <v>437</v>
      </c>
      <c r="E24" s="35">
        <v>345</v>
      </c>
      <c r="F24" s="36">
        <v>370</v>
      </c>
      <c r="G24" s="37">
        <f>(D24-E24)/E24</f>
        <v>0.26666666666666666</v>
      </c>
      <c r="H24" s="38">
        <f t="shared" si="1"/>
        <v>0.18108108108108109</v>
      </c>
      <c r="J24" s="163"/>
      <c r="K24" s="180" t="s">
        <v>51</v>
      </c>
      <c r="L24" s="181"/>
      <c r="M24" s="52">
        <f>'[1]1월'!D24+'2월'!D24</f>
        <v>782</v>
      </c>
      <c r="N24" s="79">
        <v>939</v>
      </c>
      <c r="O24" s="38">
        <f t="shared" si="2"/>
        <v>-0.16719914802981894</v>
      </c>
    </row>
    <row r="25" spans="1:21" s="16" customFormat="1" ht="21" customHeight="1" thickBot="1">
      <c r="A25" s="182" t="s">
        <v>52</v>
      </c>
      <c r="B25" s="183"/>
      <c r="C25" s="183"/>
      <c r="D25" s="83">
        <f>SUM(D23:D24)</f>
        <v>858</v>
      </c>
      <c r="E25" s="84">
        <v>758</v>
      </c>
      <c r="F25" s="85">
        <v>811</v>
      </c>
      <c r="G25" s="86">
        <f>(D25-E25)/E25</f>
        <v>0.13192612137203166</v>
      </c>
      <c r="H25" s="87">
        <f t="shared" si="1"/>
        <v>5.7953144266337853E-2</v>
      </c>
      <c r="J25" s="171" t="s">
        <v>53</v>
      </c>
      <c r="K25" s="173"/>
      <c r="L25" s="174"/>
      <c r="M25" s="88">
        <f>SUM(M23:M24)</f>
        <v>1616</v>
      </c>
      <c r="N25" s="89">
        <v>1938</v>
      </c>
      <c r="O25" s="90">
        <f t="shared" si="2"/>
        <v>-0.16615067079463364</v>
      </c>
    </row>
    <row r="26" spans="1:21" s="80" customFormat="1" ht="21" customHeight="1" thickBot="1">
      <c r="A26" s="184" t="s">
        <v>54</v>
      </c>
      <c r="B26" s="185"/>
      <c r="C26" s="186"/>
      <c r="D26" s="91">
        <f>SUM(D25,D22,D18,1)</f>
        <v>11417</v>
      </c>
      <c r="E26" s="92">
        <v>9279</v>
      </c>
      <c r="F26" s="93">
        <v>9163</v>
      </c>
      <c r="G26" s="94">
        <f>(D26-E26)/E26</f>
        <v>0.23041275999568919</v>
      </c>
      <c r="H26" s="95">
        <f t="shared" si="1"/>
        <v>0.24598930481283424</v>
      </c>
      <c r="J26" s="184" t="s">
        <v>54</v>
      </c>
      <c r="K26" s="185"/>
      <c r="L26" s="186"/>
      <c r="M26" s="91">
        <f>SUM(M25,M22,M18,1,46)</f>
        <v>20696</v>
      </c>
      <c r="N26" s="96">
        <v>21012</v>
      </c>
      <c r="O26" s="97">
        <f t="shared" si="2"/>
        <v>-1.5039025318865411E-2</v>
      </c>
    </row>
    <row r="27" spans="1:21" s="101" customFormat="1" ht="18.75" customHeight="1">
      <c r="A27" s="187" t="s">
        <v>55</v>
      </c>
      <c r="B27" s="188"/>
      <c r="C27" s="188"/>
      <c r="D27" s="188"/>
      <c r="E27" s="98"/>
      <c r="F27" s="98"/>
      <c r="G27" s="99"/>
      <c r="H27" s="100"/>
      <c r="J27" s="187" t="s">
        <v>56</v>
      </c>
      <c r="K27" s="188"/>
      <c r="L27" s="188"/>
      <c r="M27" s="188"/>
      <c r="N27" s="98"/>
      <c r="O27" s="99"/>
    </row>
    <row r="28" spans="1:21" s="101" customFormat="1" ht="15" customHeight="1">
      <c r="A28" s="102"/>
      <c r="B28" s="102"/>
      <c r="C28" s="102"/>
      <c r="D28" s="102"/>
      <c r="E28" s="98"/>
      <c r="F28" s="98"/>
      <c r="G28" s="99"/>
      <c r="H28" s="103"/>
      <c r="J28" s="102"/>
      <c r="K28" s="102"/>
      <c r="L28" s="102"/>
      <c r="M28" s="102"/>
      <c r="N28" s="98"/>
      <c r="O28" s="99"/>
    </row>
    <row r="29" spans="1:21" s="101" customFormat="1" ht="6" customHeight="1">
      <c r="A29" s="102"/>
      <c r="B29" s="102"/>
      <c r="C29" s="102"/>
      <c r="D29" s="102"/>
      <c r="E29" s="98"/>
      <c r="F29" s="98"/>
      <c r="G29" s="99"/>
      <c r="H29" s="103"/>
      <c r="J29" s="102"/>
      <c r="K29" s="102"/>
      <c r="L29" s="102"/>
      <c r="M29" s="102"/>
      <c r="N29" s="98"/>
      <c r="O29" s="99"/>
    </row>
    <row r="30" spans="1:21" s="16" customFormat="1" ht="21" customHeight="1" thickBot="1">
      <c r="A30" s="104" t="s">
        <v>57</v>
      </c>
      <c r="B30" s="105"/>
      <c r="C30" s="105"/>
      <c r="D30" s="48"/>
      <c r="E30" s="48"/>
      <c r="F30" s="48"/>
      <c r="G30" s="103"/>
      <c r="H30" s="103"/>
      <c r="J30" s="104" t="s">
        <v>57</v>
      </c>
      <c r="K30" s="161"/>
      <c r="L30" s="161"/>
      <c r="M30" s="48"/>
      <c r="N30" s="48"/>
      <c r="O30" s="103"/>
    </row>
    <row r="31" spans="1:21" s="16" customFormat="1" ht="21" customHeight="1">
      <c r="A31" s="162" t="s">
        <v>58</v>
      </c>
      <c r="B31" s="190" t="s">
        <v>59</v>
      </c>
      <c r="C31" s="191"/>
      <c r="D31" s="106">
        <v>9466</v>
      </c>
      <c r="E31" s="107">
        <v>13632</v>
      </c>
      <c r="F31" s="108">
        <v>9689</v>
      </c>
      <c r="G31" s="14">
        <f t="shared" ref="G31:G36" si="3">(D31-E31)/E31</f>
        <v>-0.30560446009389669</v>
      </c>
      <c r="H31" s="15">
        <f>(D31-F31)/F31</f>
        <v>-2.3015791103313036E-2</v>
      </c>
      <c r="J31" s="162" t="s">
        <v>58</v>
      </c>
      <c r="K31" s="190" t="s">
        <v>60</v>
      </c>
      <c r="L31" s="191"/>
      <c r="M31" s="204">
        <f>'[1]1월'!D31+'2월'!D31</f>
        <v>23098</v>
      </c>
      <c r="N31" s="109">
        <v>23342</v>
      </c>
      <c r="O31" s="15">
        <f t="shared" ref="O31:O36" si="4">(M31-N31)/N31</f>
        <v>-1.045326021763345E-2</v>
      </c>
      <c r="P31" s="48"/>
      <c r="Q31" s="110"/>
      <c r="R31" s="111"/>
      <c r="S31" s="111"/>
      <c r="U31" s="112"/>
    </row>
    <row r="32" spans="1:21" s="16" customFormat="1" ht="21" customHeight="1">
      <c r="A32" s="163"/>
      <c r="B32" s="192" t="s">
        <v>61</v>
      </c>
      <c r="C32" s="193"/>
      <c r="D32" s="113">
        <v>1015</v>
      </c>
      <c r="E32" s="114">
        <v>528</v>
      </c>
      <c r="F32" s="36">
        <v>851</v>
      </c>
      <c r="G32" s="37">
        <f t="shared" si="3"/>
        <v>0.92234848484848486</v>
      </c>
      <c r="H32" s="38">
        <f>(D32-F32)/F32</f>
        <v>0.19271445358401881</v>
      </c>
      <c r="J32" s="163"/>
      <c r="K32" s="192" t="s">
        <v>62</v>
      </c>
      <c r="L32" s="193"/>
      <c r="M32" s="205">
        <f>'[1]1월'!D32+'2월'!D32</f>
        <v>1543</v>
      </c>
      <c r="N32" s="115">
        <v>2453</v>
      </c>
      <c r="O32" s="38">
        <f t="shared" si="4"/>
        <v>-0.370974317162658</v>
      </c>
      <c r="P32" s="48"/>
      <c r="Q32" s="110"/>
      <c r="R32" s="111"/>
      <c r="S32" s="111"/>
      <c r="U32" s="112"/>
    </row>
    <row r="33" spans="1:21" s="16" customFormat="1" ht="21" customHeight="1">
      <c r="A33" s="163"/>
      <c r="B33" s="192" t="s">
        <v>63</v>
      </c>
      <c r="C33" s="193"/>
      <c r="D33" s="113">
        <v>1356</v>
      </c>
      <c r="E33" s="114">
        <v>1136</v>
      </c>
      <c r="F33" s="36">
        <v>3912</v>
      </c>
      <c r="G33" s="37">
        <f t="shared" si="3"/>
        <v>0.19366197183098591</v>
      </c>
      <c r="H33" s="38">
        <f>(D33-F33)/F33</f>
        <v>-0.65337423312883436</v>
      </c>
      <c r="J33" s="163"/>
      <c r="K33" s="192" t="s">
        <v>64</v>
      </c>
      <c r="L33" s="193"/>
      <c r="M33" s="206">
        <f>'[1]1월'!D33+'2월'!D33</f>
        <v>2492</v>
      </c>
      <c r="N33" s="115">
        <v>4575</v>
      </c>
      <c r="O33" s="38">
        <f t="shared" si="4"/>
        <v>-0.45530054644808743</v>
      </c>
      <c r="P33" s="48"/>
      <c r="Q33" s="110"/>
      <c r="R33" s="111"/>
      <c r="S33" s="111"/>
      <c r="U33" s="112"/>
    </row>
    <row r="34" spans="1:21" s="16" customFormat="1" ht="21" customHeight="1">
      <c r="A34" s="163"/>
      <c r="B34" s="192" t="s">
        <v>65</v>
      </c>
      <c r="C34" s="193"/>
      <c r="D34" s="113">
        <v>20486</v>
      </c>
      <c r="E34" s="114">
        <v>24257</v>
      </c>
      <c r="F34" s="36">
        <v>15380</v>
      </c>
      <c r="G34" s="37">
        <f t="shared" si="3"/>
        <v>-0.15546027950694644</v>
      </c>
      <c r="H34" s="38">
        <f>(D34-F34)/F34</f>
        <v>0.33198959687906371</v>
      </c>
      <c r="J34" s="163"/>
      <c r="K34" s="192" t="s">
        <v>66</v>
      </c>
      <c r="L34" s="193"/>
      <c r="M34" s="206">
        <f>'[1]1월'!D34+'2월'!D34</f>
        <v>44743</v>
      </c>
      <c r="N34" s="115">
        <v>38667</v>
      </c>
      <c r="O34" s="38">
        <f t="shared" si="4"/>
        <v>0.15713657640882406</v>
      </c>
      <c r="P34" s="48"/>
      <c r="Q34" s="110"/>
      <c r="R34" s="111"/>
      <c r="S34" s="111"/>
      <c r="U34" s="112"/>
    </row>
    <row r="35" spans="1:21" s="16" customFormat="1" ht="21" customHeight="1" thickBot="1">
      <c r="A35" s="189"/>
      <c r="B35" s="194" t="s">
        <v>67</v>
      </c>
      <c r="C35" s="195"/>
      <c r="D35" s="113">
        <v>870</v>
      </c>
      <c r="E35" s="114">
        <v>362</v>
      </c>
      <c r="F35" s="36">
        <v>386</v>
      </c>
      <c r="G35" s="37">
        <f t="shared" si="3"/>
        <v>1.4033149171270718</v>
      </c>
      <c r="H35" s="38">
        <f>(D35-F35)/F35</f>
        <v>1.2538860103626943</v>
      </c>
      <c r="J35" s="189"/>
      <c r="K35" s="194" t="s">
        <v>68</v>
      </c>
      <c r="L35" s="195"/>
      <c r="M35" s="207">
        <f>'[1]1월'!D35+'2월'!D35</f>
        <v>1232</v>
      </c>
      <c r="N35" s="115">
        <v>917</v>
      </c>
      <c r="O35" s="38">
        <f t="shared" si="4"/>
        <v>0.34351145038167941</v>
      </c>
      <c r="P35" s="48"/>
      <c r="Q35" s="110"/>
      <c r="R35" s="111"/>
      <c r="S35" s="111"/>
      <c r="U35" s="112"/>
    </row>
    <row r="36" spans="1:21" s="16" customFormat="1" ht="21" customHeight="1" thickBot="1">
      <c r="A36" s="184" t="s">
        <v>69</v>
      </c>
      <c r="B36" s="185"/>
      <c r="C36" s="185"/>
      <c r="D36" s="91">
        <f>SUM(D31:D35)</f>
        <v>33193</v>
      </c>
      <c r="E36" s="116">
        <v>39915</v>
      </c>
      <c r="F36" s="91">
        <v>30218</v>
      </c>
      <c r="G36" s="117">
        <f t="shared" si="3"/>
        <v>-0.16840786671677313</v>
      </c>
      <c r="H36" s="118">
        <f t="shared" si="1"/>
        <v>9.8451254219339465E-2</v>
      </c>
      <c r="I36" s="119"/>
      <c r="J36" s="210" t="s">
        <v>69</v>
      </c>
      <c r="K36" s="203"/>
      <c r="L36" s="209"/>
      <c r="M36" s="208">
        <f>SUM(M31:M35)</f>
        <v>73108</v>
      </c>
      <c r="N36" s="120">
        <f>SUM(N31:N35)</f>
        <v>69954</v>
      </c>
      <c r="O36" s="95">
        <f t="shared" si="4"/>
        <v>4.5086771306858793E-2</v>
      </c>
      <c r="P36" s="119"/>
      <c r="Q36" s="121"/>
      <c r="R36" s="122"/>
      <c r="S36" s="122"/>
      <c r="U36" s="112"/>
    </row>
    <row r="37" spans="1:21" s="31" customFormat="1" ht="21" customHeight="1" thickBot="1">
      <c r="A37" s="123"/>
      <c r="B37" s="123"/>
      <c r="C37" s="123"/>
      <c r="D37" s="124"/>
      <c r="E37" s="124"/>
      <c r="F37" s="125"/>
      <c r="G37" s="126"/>
      <c r="H37" s="100"/>
      <c r="J37" s="127"/>
      <c r="K37" s="128"/>
      <c r="L37" s="128"/>
      <c r="M37" s="129"/>
      <c r="N37" s="130"/>
      <c r="O37" s="131"/>
      <c r="Q37" s="16"/>
      <c r="R37" s="16"/>
      <c r="S37" s="16"/>
      <c r="T37" s="16"/>
    </row>
    <row r="38" spans="1:21" s="16" customFormat="1" ht="21" customHeight="1" thickBot="1">
      <c r="A38" s="196" t="s">
        <v>70</v>
      </c>
      <c r="B38" s="197"/>
      <c r="C38" s="198"/>
      <c r="D38" s="132">
        <f>SUM(D26,D36)</f>
        <v>44610</v>
      </c>
      <c r="E38" s="132">
        <v>49194</v>
      </c>
      <c r="F38" s="133">
        <v>39381</v>
      </c>
      <c r="G38" s="134">
        <f>(D38-E38)/E38</f>
        <v>-9.3182095377485064E-2</v>
      </c>
      <c r="H38" s="135">
        <f t="shared" si="1"/>
        <v>0.13277976689266396</v>
      </c>
      <c r="J38" s="196" t="s">
        <v>70</v>
      </c>
      <c r="K38" s="197"/>
      <c r="L38" s="198"/>
      <c r="M38" s="132">
        <f>SUM(M26,M36)</f>
        <v>93804</v>
      </c>
      <c r="N38" s="136">
        <v>90966</v>
      </c>
      <c r="O38" s="137">
        <f>(M38-N38)/N38</f>
        <v>3.1198469757931536E-2</v>
      </c>
      <c r="R38" s="119"/>
    </row>
    <row r="39" spans="1:21" s="31" customFormat="1" ht="9" customHeight="1">
      <c r="A39" s="138"/>
      <c r="B39" s="138"/>
      <c r="C39" s="138"/>
      <c r="D39" s="139"/>
      <c r="E39" s="139"/>
      <c r="F39" s="140"/>
      <c r="G39" s="141"/>
      <c r="H39" s="142"/>
      <c r="J39" s="105"/>
      <c r="K39" s="105"/>
      <c r="L39" s="105"/>
      <c r="M39" s="48"/>
      <c r="N39" s="60"/>
      <c r="O39" s="103"/>
    </row>
    <row r="40" spans="1:21" s="31" customFormat="1" ht="16.5" customHeight="1" thickBot="1">
      <c r="A40" s="101" t="s">
        <v>71</v>
      </c>
      <c r="B40" s="143"/>
      <c r="C40" s="143"/>
      <c r="D40" s="98"/>
      <c r="E40" s="98"/>
      <c r="F40" s="144"/>
      <c r="G40" s="145"/>
      <c r="H40" s="146"/>
      <c r="J40" s="101" t="s">
        <v>71</v>
      </c>
      <c r="K40" s="143"/>
      <c r="L40" s="147"/>
      <c r="M40" s="148"/>
      <c r="N40" s="149"/>
      <c r="O40" s="150"/>
    </row>
    <row r="41" spans="1:21" s="16" customFormat="1" ht="21" customHeight="1" thickBot="1">
      <c r="A41" s="199" t="s">
        <v>72</v>
      </c>
      <c r="B41" s="200"/>
      <c r="C41" s="201"/>
      <c r="D41" s="151">
        <v>64405</v>
      </c>
      <c r="E41" s="151">
        <v>50382</v>
      </c>
      <c r="F41" s="152">
        <v>64288</v>
      </c>
      <c r="G41" s="153">
        <f>(D41-E41)/E41</f>
        <v>0.27833353181691872</v>
      </c>
      <c r="H41" s="154">
        <f t="shared" si="1"/>
        <v>1.8199352911896466E-3</v>
      </c>
      <c r="J41" s="202" t="s">
        <v>72</v>
      </c>
      <c r="K41" s="202"/>
      <c r="L41" s="202"/>
      <c r="M41" s="155">
        <v>114787</v>
      </c>
      <c r="N41" s="156">
        <v>126521</v>
      </c>
      <c r="O41" s="153">
        <f>(M41-N41)/N41</f>
        <v>-9.274349712695916E-2</v>
      </c>
    </row>
    <row r="42" spans="1:21" s="16" customFormat="1" ht="21.75" customHeight="1">
      <c r="A42" s="188"/>
      <c r="B42" s="188"/>
      <c r="C42" s="188"/>
      <c r="D42" s="188"/>
      <c r="J42" s="157"/>
      <c r="K42" s="158"/>
      <c r="L42" s="158"/>
      <c r="M42" s="158"/>
      <c r="N42" s="158"/>
      <c r="O42" s="158"/>
    </row>
    <row r="43" spans="1:21" s="80" customFormat="1" ht="18" customHeight="1">
      <c r="A43" s="157"/>
      <c r="J43" s="159"/>
      <c r="K43" s="158"/>
      <c r="L43" s="158"/>
      <c r="M43" s="158"/>
      <c r="N43" s="158"/>
      <c r="O43" s="158"/>
    </row>
    <row r="44" spans="1:21" s="80" customFormat="1" ht="18" customHeight="1">
      <c r="A44" s="159"/>
      <c r="G44" s="81"/>
      <c r="J44" s="158"/>
      <c r="K44" s="158"/>
      <c r="L44" s="158"/>
      <c r="M44" s="158"/>
      <c r="N44" s="158"/>
      <c r="O44" s="158"/>
    </row>
    <row r="45" spans="1:21" s="80" customFormat="1" ht="18" customHeight="1">
      <c r="J45" s="160"/>
      <c r="K45" s="158"/>
      <c r="L45" s="160"/>
      <c r="M45" s="160"/>
      <c r="N45" s="160"/>
      <c r="O45" s="160"/>
    </row>
    <row r="46" spans="1:21" s="16" customFormat="1" ht="18" customHeight="1">
      <c r="J46" s="160"/>
      <c r="K46" s="158"/>
      <c r="L46" s="160"/>
      <c r="M46" s="160"/>
      <c r="N46" s="160"/>
      <c r="O46" s="160"/>
    </row>
    <row r="47" spans="1:21" s="16" customFormat="1" ht="15.75" customHeight="1">
      <c r="J47" s="160"/>
      <c r="K47" s="158"/>
      <c r="L47" s="160"/>
      <c r="M47" s="160"/>
      <c r="N47" s="160"/>
      <c r="O47" s="160"/>
    </row>
    <row r="48" spans="1:21" s="16" customFormat="1" ht="15.75" customHeight="1">
      <c r="J48" s="160"/>
      <c r="K48" s="160"/>
      <c r="L48" s="160"/>
      <c r="M48" s="160"/>
      <c r="N48" s="160"/>
      <c r="O48" s="160"/>
    </row>
    <row r="49" spans="10:15" s="16" customFormat="1" ht="15.75" customHeight="1">
      <c r="J49" s="160"/>
      <c r="K49" s="160"/>
      <c r="L49" s="160"/>
      <c r="M49" s="160"/>
      <c r="N49" s="160"/>
      <c r="O49" s="160"/>
    </row>
    <row r="50" spans="10:15" s="16" customFormat="1" ht="15.75" customHeight="1">
      <c r="J50" s="160"/>
      <c r="K50" s="160"/>
      <c r="L50" s="160"/>
      <c r="M50" s="160"/>
      <c r="N50" s="160"/>
      <c r="O50" s="160"/>
    </row>
    <row r="51" spans="10:15" s="16" customFormat="1" ht="15.75" customHeight="1">
      <c r="J51" s="160"/>
      <c r="K51" s="160"/>
      <c r="L51" s="160"/>
      <c r="M51" s="160"/>
      <c r="N51" s="160"/>
      <c r="O51" s="160"/>
    </row>
    <row r="52" spans="10:15" s="16" customFormat="1" ht="15.75" customHeight="1">
      <c r="J52" s="160"/>
      <c r="K52" s="160"/>
      <c r="L52" s="160"/>
      <c r="M52" s="160"/>
      <c r="N52" s="160"/>
      <c r="O52" s="160"/>
    </row>
    <row r="53" spans="10:15" s="16" customFormat="1" ht="15.75" customHeight="1">
      <c r="J53" s="160"/>
      <c r="K53" s="160"/>
      <c r="L53" s="160"/>
      <c r="M53" s="160"/>
      <c r="N53" s="160"/>
      <c r="O53" s="160"/>
    </row>
    <row r="54" spans="10:15" s="16" customFormat="1" ht="15.75" customHeight="1">
      <c r="J54" s="160"/>
      <c r="K54" s="160"/>
      <c r="L54" s="160"/>
      <c r="M54" s="160"/>
      <c r="N54" s="160"/>
      <c r="O54" s="160"/>
    </row>
    <row r="55" spans="10:15" s="16" customFormat="1" ht="15.75" customHeight="1">
      <c r="J55" s="160"/>
      <c r="K55" s="160"/>
      <c r="L55" s="160"/>
      <c r="M55" s="160"/>
      <c r="N55" s="160"/>
      <c r="O55" s="160"/>
    </row>
    <row r="56" spans="10:15" s="16" customFormat="1" ht="15.75" customHeight="1">
      <c r="J56" s="160"/>
      <c r="K56" s="160"/>
      <c r="L56" s="160"/>
      <c r="M56" s="160"/>
      <c r="N56" s="160"/>
      <c r="O56" s="160"/>
    </row>
    <row r="57" spans="10:15" s="16" customFormat="1" ht="15.75" customHeight="1">
      <c r="J57" s="160"/>
      <c r="K57" s="160"/>
      <c r="L57" s="160"/>
      <c r="M57" s="160"/>
      <c r="N57" s="160"/>
      <c r="O57" s="160"/>
    </row>
    <row r="58" spans="10:15" s="16" customFormat="1" ht="15.75" customHeight="1">
      <c r="J58" s="160"/>
      <c r="K58" s="160"/>
      <c r="L58" s="160"/>
      <c r="M58" s="160"/>
      <c r="N58" s="160"/>
      <c r="O58" s="160"/>
    </row>
    <row r="59" spans="10:15" s="16" customFormat="1" ht="15.75" customHeight="1">
      <c r="J59" s="160"/>
      <c r="K59" s="160"/>
      <c r="L59" s="160"/>
      <c r="M59" s="160"/>
      <c r="N59" s="160"/>
      <c r="O59" s="160"/>
    </row>
    <row r="60" spans="10:15" s="16" customFormat="1" ht="15.75" customHeight="1">
      <c r="J60" s="160"/>
      <c r="K60" s="160"/>
      <c r="L60" s="160"/>
      <c r="M60" s="160"/>
      <c r="N60" s="160"/>
      <c r="O60" s="160"/>
    </row>
    <row r="61" spans="10:15" s="16" customFormat="1" ht="15.75" customHeight="1">
      <c r="J61" s="160"/>
      <c r="K61" s="160"/>
      <c r="L61" s="160"/>
      <c r="M61" s="160"/>
      <c r="N61" s="160"/>
      <c r="O61" s="160"/>
    </row>
    <row r="62" spans="10:15" s="16" customFormat="1" ht="15.75" customHeight="1">
      <c r="J62" s="160"/>
      <c r="K62" s="160"/>
      <c r="L62" s="160"/>
      <c r="M62" s="160"/>
      <c r="N62" s="160"/>
      <c r="O62" s="160"/>
    </row>
    <row r="63" spans="10:15" s="16" customFormat="1" ht="15.75" customHeight="1">
      <c r="J63" s="160"/>
      <c r="K63" s="160"/>
      <c r="L63" s="160"/>
      <c r="M63" s="160"/>
      <c r="N63" s="160"/>
      <c r="O63" s="160"/>
    </row>
    <row r="64" spans="10:15" s="16" customFormat="1" ht="15.75" customHeight="1">
      <c r="J64" s="160"/>
      <c r="K64" s="160"/>
      <c r="L64" s="160"/>
      <c r="M64" s="160"/>
      <c r="N64" s="160"/>
      <c r="O64" s="160"/>
    </row>
    <row r="65" spans="10:15" s="16" customFormat="1" ht="15.75" customHeight="1">
      <c r="J65" s="160"/>
      <c r="K65" s="160"/>
      <c r="L65" s="160"/>
      <c r="M65" s="160"/>
      <c r="N65" s="160"/>
      <c r="O65" s="160"/>
    </row>
    <row r="66" spans="10:15" s="16" customFormat="1" ht="15.75" customHeight="1">
      <c r="J66" s="160"/>
      <c r="K66" s="160"/>
      <c r="L66" s="160"/>
      <c r="M66" s="160"/>
      <c r="N66" s="160"/>
      <c r="O66" s="160"/>
    </row>
    <row r="67" spans="10:15" s="16" customFormat="1" ht="15.75" customHeight="1">
      <c r="J67" s="160"/>
      <c r="K67" s="160"/>
      <c r="L67" s="160"/>
      <c r="M67" s="160"/>
      <c r="N67" s="160"/>
      <c r="O67" s="160"/>
    </row>
    <row r="68" spans="10:15" s="16" customFormat="1" ht="15.75" customHeight="1">
      <c r="J68" s="160"/>
      <c r="K68" s="160"/>
      <c r="L68" s="160"/>
      <c r="M68" s="160"/>
      <c r="N68" s="160"/>
      <c r="O68" s="160"/>
    </row>
    <row r="69" spans="10:15" s="16" customFormat="1" ht="15.75" customHeight="1">
      <c r="J69" s="160"/>
      <c r="K69" s="160"/>
      <c r="L69" s="160"/>
      <c r="M69" s="160"/>
      <c r="N69" s="160"/>
      <c r="O69" s="160"/>
    </row>
    <row r="70" spans="10:15" s="16" customFormat="1" ht="15.75" customHeight="1">
      <c r="J70" s="160"/>
      <c r="K70" s="160"/>
      <c r="L70" s="160"/>
      <c r="M70" s="160"/>
      <c r="N70" s="160"/>
      <c r="O70" s="160"/>
    </row>
    <row r="71" spans="10:15" s="16" customFormat="1" ht="15.75" customHeight="1">
      <c r="J71" s="160"/>
      <c r="K71" s="160"/>
      <c r="L71" s="160"/>
      <c r="M71" s="160"/>
      <c r="N71" s="160"/>
      <c r="O71" s="160"/>
    </row>
    <row r="72" spans="10:15" s="16" customFormat="1" ht="15.75" customHeight="1">
      <c r="J72" s="160"/>
      <c r="K72" s="160"/>
      <c r="L72" s="160"/>
      <c r="M72" s="160"/>
      <c r="N72" s="160"/>
      <c r="O72" s="160"/>
    </row>
    <row r="73" spans="10:15" s="16" customFormat="1" ht="15.75" customHeight="1">
      <c r="J73" s="160"/>
      <c r="K73" s="160"/>
      <c r="L73" s="160"/>
      <c r="M73" s="160"/>
      <c r="N73" s="160"/>
      <c r="O73" s="160"/>
    </row>
    <row r="74" spans="10:15" s="16" customFormat="1" ht="15.75" customHeight="1">
      <c r="J74" s="160"/>
      <c r="K74" s="160"/>
      <c r="L74" s="160"/>
      <c r="M74" s="160"/>
      <c r="N74" s="160"/>
      <c r="O74" s="160"/>
    </row>
    <row r="75" spans="10:15" s="16" customFormat="1" ht="15.75" customHeight="1">
      <c r="J75" s="160"/>
      <c r="K75" s="160"/>
      <c r="L75" s="160"/>
      <c r="M75" s="160"/>
      <c r="N75" s="160"/>
      <c r="O75" s="160"/>
    </row>
    <row r="76" spans="10:15" s="16" customFormat="1" ht="15.75" customHeight="1">
      <c r="J76" s="160"/>
      <c r="K76" s="160"/>
      <c r="L76" s="160"/>
      <c r="M76" s="160"/>
      <c r="N76" s="160"/>
      <c r="O76" s="160"/>
    </row>
    <row r="77" spans="10:15" s="16" customFormat="1" ht="15.75" customHeight="1">
      <c r="J77" s="160"/>
      <c r="K77" s="160"/>
      <c r="L77" s="160"/>
      <c r="M77" s="160"/>
      <c r="N77" s="160"/>
      <c r="O77" s="160"/>
    </row>
    <row r="78" spans="10:15" s="16" customFormat="1" ht="15.75" customHeight="1">
      <c r="J78" s="160"/>
      <c r="K78" s="160"/>
      <c r="L78" s="160"/>
      <c r="M78" s="160"/>
      <c r="N78" s="160"/>
      <c r="O78" s="160"/>
    </row>
    <row r="79" spans="10:15" ht="15.75" customHeight="1">
      <c r="J79" s="160"/>
      <c r="K79" s="160"/>
      <c r="L79" s="160"/>
      <c r="M79" s="160"/>
      <c r="N79" s="160"/>
      <c r="O79" s="160"/>
    </row>
  </sheetData>
  <mergeCells count="51">
    <mergeCell ref="A42:D42"/>
    <mergeCell ref="A36:C36"/>
    <mergeCell ref="J36:L36"/>
    <mergeCell ref="A38:C38"/>
    <mergeCell ref="J38:L38"/>
    <mergeCell ref="A41:C41"/>
    <mergeCell ref="J41:L41"/>
    <mergeCell ref="A26:C26"/>
    <mergeCell ref="J26:L26"/>
    <mergeCell ref="A27:D27"/>
    <mergeCell ref="J27:M27"/>
    <mergeCell ref="A31:A35"/>
    <mergeCell ref="B31:C31"/>
    <mergeCell ref="J31:J35"/>
    <mergeCell ref="K31:L31"/>
    <mergeCell ref="B32:C32"/>
    <mergeCell ref="K32:L32"/>
    <mergeCell ref="B33:C33"/>
    <mergeCell ref="K33:L33"/>
    <mergeCell ref="B34:C34"/>
    <mergeCell ref="K34:L34"/>
    <mergeCell ref="B35:C35"/>
    <mergeCell ref="K35:L35"/>
    <mergeCell ref="B23:C23"/>
    <mergeCell ref="K23:L23"/>
    <mergeCell ref="B24:C24"/>
    <mergeCell ref="K24:L24"/>
    <mergeCell ref="A25:C25"/>
    <mergeCell ref="J25:L25"/>
    <mergeCell ref="A2:H2"/>
    <mergeCell ref="J2:O2"/>
    <mergeCell ref="A3:H3"/>
    <mergeCell ref="J3:O3"/>
    <mergeCell ref="A4:C4"/>
    <mergeCell ref="J4:L4"/>
    <mergeCell ref="A5:A17"/>
    <mergeCell ref="A19:A21"/>
    <mergeCell ref="A23:A24"/>
    <mergeCell ref="J5:J17"/>
    <mergeCell ref="J19:J21"/>
    <mergeCell ref="J23:J24"/>
    <mergeCell ref="A18:C18"/>
    <mergeCell ref="J18:L18"/>
    <mergeCell ref="B19:C19"/>
    <mergeCell ref="K19:L19"/>
    <mergeCell ref="B20:C20"/>
    <mergeCell ref="K20:L20"/>
    <mergeCell ref="B21:C21"/>
    <mergeCell ref="K21:L21"/>
    <mergeCell ref="A22:C22"/>
    <mergeCell ref="J22:L22"/>
  </mergeCells>
  <phoneticPr fontId="3" type="noConversion"/>
  <pageMargins left="1.1100000000000001" right="0.75" top="0.42" bottom="0.33" header="0.21" footer="0.28000000000000003"/>
  <pageSetup paperSize="9" scale="3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2월</vt:lpstr>
    </vt:vector>
  </TitlesOfParts>
  <Company>GM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Jiyeon Yeom</dc:creator>
  <cp:lastModifiedBy>Jiyeon Yeom</cp:lastModifiedBy>
  <dcterms:created xsi:type="dcterms:W3CDTF">2016-03-02T00:23:23Z</dcterms:created>
  <dcterms:modified xsi:type="dcterms:W3CDTF">2016-03-02T05:00:13Z</dcterms:modified>
</cp:coreProperties>
</file>