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nny.Jeong\Desktop\보도자료\0102\new\"/>
    </mc:Choice>
  </mc:AlternateContent>
  <bookViews>
    <workbookView xWindow="0" yWindow="0" windowWidth="15750" windowHeight="21255"/>
  </bookViews>
  <sheets>
    <sheet name="12월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5" i="1" l="1"/>
  <c r="H45" i="1"/>
  <c r="G45" i="1"/>
  <c r="E45" i="1"/>
  <c r="E42" i="1"/>
  <c r="E40" i="1"/>
  <c r="M39" i="1"/>
  <c r="O39" i="1" s="1"/>
  <c r="H39" i="1"/>
  <c r="G39" i="1"/>
  <c r="E39" i="1"/>
  <c r="O38" i="1"/>
  <c r="M38" i="1"/>
  <c r="H38" i="1"/>
  <c r="E38" i="1"/>
  <c r="G38" i="1" s="1"/>
  <c r="M37" i="1"/>
  <c r="O37" i="1" s="1"/>
  <c r="H37" i="1"/>
  <c r="E37" i="1"/>
  <c r="D37" i="1"/>
  <c r="D40" i="1" s="1"/>
  <c r="O36" i="1"/>
  <c r="M36" i="1"/>
  <c r="H36" i="1"/>
  <c r="E36" i="1"/>
  <c r="G36" i="1" s="1"/>
  <c r="O35" i="1"/>
  <c r="M35" i="1"/>
  <c r="M40" i="1" s="1"/>
  <c r="O40" i="1" s="1"/>
  <c r="H35" i="1"/>
  <c r="G35" i="1"/>
  <c r="E35" i="1"/>
  <c r="E30" i="1"/>
  <c r="E29" i="1"/>
  <c r="D29" i="1"/>
  <c r="H29" i="1" s="1"/>
  <c r="M28" i="1"/>
  <c r="O28" i="1" s="1"/>
  <c r="H28" i="1"/>
  <c r="G28" i="1"/>
  <c r="E28" i="1"/>
  <c r="M27" i="1"/>
  <c r="M29" i="1" s="1"/>
  <c r="O29" i="1" s="1"/>
  <c r="H27" i="1"/>
  <c r="E27" i="1"/>
  <c r="G27" i="1" s="1"/>
  <c r="E26" i="1"/>
  <c r="D26" i="1"/>
  <c r="H26" i="1" s="1"/>
  <c r="M25" i="1"/>
  <c r="E25" i="1"/>
  <c r="G25" i="1" s="1"/>
  <c r="M24" i="1"/>
  <c r="O24" i="1" s="1"/>
  <c r="H24" i="1"/>
  <c r="G24" i="1"/>
  <c r="E24" i="1"/>
  <c r="O23" i="1"/>
  <c r="M23" i="1"/>
  <c r="H23" i="1"/>
  <c r="M22" i="1"/>
  <c r="M26" i="1" s="1"/>
  <c r="O26" i="1" s="1"/>
  <c r="H22" i="1"/>
  <c r="G22" i="1"/>
  <c r="E22" i="1"/>
  <c r="E21" i="1"/>
  <c r="H20" i="1"/>
  <c r="E20" i="1"/>
  <c r="G20" i="1" s="1"/>
  <c r="D20" i="1"/>
  <c r="O19" i="1"/>
  <c r="M19" i="1"/>
  <c r="H19" i="1"/>
  <c r="E19" i="1"/>
  <c r="G19" i="1" s="1"/>
  <c r="M18" i="1"/>
  <c r="M20" i="1" s="1"/>
  <c r="O20" i="1" s="1"/>
  <c r="E18" i="1"/>
  <c r="G18" i="1" s="1"/>
  <c r="E17" i="1"/>
  <c r="D17" i="1"/>
  <c r="H17" i="1" s="1"/>
  <c r="M16" i="1"/>
  <c r="O16" i="1" s="1"/>
  <c r="H16" i="1"/>
  <c r="G16" i="1"/>
  <c r="E16" i="1"/>
  <c r="H15" i="1"/>
  <c r="E15" i="1"/>
  <c r="D15" i="1"/>
  <c r="G15" i="1" s="1"/>
  <c r="O14" i="1"/>
  <c r="M14" i="1"/>
  <c r="M15" i="1" s="1"/>
  <c r="O15" i="1" s="1"/>
  <c r="H14" i="1"/>
  <c r="E14" i="1"/>
  <c r="G14" i="1" s="1"/>
  <c r="M13" i="1"/>
  <c r="O13" i="1" s="1"/>
  <c r="H13" i="1"/>
  <c r="E13" i="1"/>
  <c r="M12" i="1"/>
  <c r="O12" i="1" s="1"/>
  <c r="E12" i="1"/>
  <c r="D12" i="1"/>
  <c r="H12" i="1" s="1"/>
  <c r="M11" i="1"/>
  <c r="O11" i="1" s="1"/>
  <c r="H11" i="1"/>
  <c r="G11" i="1"/>
  <c r="E11" i="1"/>
  <c r="H10" i="1"/>
  <c r="E10" i="1"/>
  <c r="G10" i="1" s="1"/>
  <c r="D10" i="1"/>
  <c r="O9" i="1"/>
  <c r="M9" i="1"/>
  <c r="M10" i="1" s="1"/>
  <c r="O10" i="1" s="1"/>
  <c r="H9" i="1"/>
  <c r="E9" i="1"/>
  <c r="G9" i="1" s="1"/>
  <c r="G8" i="1"/>
  <c r="E8" i="1"/>
  <c r="D8" i="1"/>
  <c r="H8" i="1" s="1"/>
  <c r="M7" i="1"/>
  <c r="O7" i="1" s="1"/>
  <c r="H7" i="1"/>
  <c r="G7" i="1"/>
  <c r="E7" i="1"/>
  <c r="O6" i="1"/>
  <c r="M6" i="1"/>
  <c r="H6" i="1"/>
  <c r="E6" i="1"/>
  <c r="D6" i="1"/>
  <c r="G6" i="1" s="1"/>
  <c r="O5" i="1"/>
  <c r="M5" i="1"/>
  <c r="H5" i="1"/>
  <c r="E5" i="1"/>
  <c r="G5" i="1" s="1"/>
  <c r="H40" i="1" l="1"/>
  <c r="G40" i="1"/>
  <c r="M8" i="1"/>
  <c r="O8" i="1" s="1"/>
  <c r="G12" i="1"/>
  <c r="M17" i="1"/>
  <c r="O17" i="1" s="1"/>
  <c r="O18" i="1"/>
  <c r="D21" i="1"/>
  <c r="G26" i="1"/>
  <c r="O27" i="1"/>
  <c r="G29" i="1"/>
  <c r="G17" i="1"/>
  <c r="O22" i="1"/>
  <c r="M21" i="1" l="1"/>
  <c r="O21" i="1"/>
  <c r="M30" i="1"/>
  <c r="G21" i="1"/>
  <c r="D30" i="1"/>
  <c r="H21" i="1"/>
  <c r="G30" i="1" l="1"/>
  <c r="D42" i="1"/>
  <c r="H30" i="1"/>
  <c r="M42" i="1"/>
  <c r="O42" i="1" s="1"/>
  <c r="O30" i="1"/>
  <c r="H42" i="1" l="1"/>
  <c r="G42" i="1"/>
</calcChain>
</file>

<file path=xl/sharedStrings.xml><?xml version="1.0" encoding="utf-8"?>
<sst xmlns="http://schemas.openxmlformats.org/spreadsheetml/2006/main" count="114" uniqueCount="74">
  <si>
    <t>한국지엠 2018년 12월 판매실적</t>
    <phoneticPr fontId="3" type="noConversion"/>
  </si>
  <si>
    <t>한국지엠 2018년 1-12월 판매실적</t>
    <phoneticPr fontId="3" type="noConversion"/>
  </si>
  <si>
    <t>내수</t>
    <phoneticPr fontId="3" type="noConversion"/>
  </si>
  <si>
    <t>내수</t>
  </si>
  <si>
    <t>구  분</t>
    <phoneticPr fontId="3" type="noConversion"/>
  </si>
  <si>
    <t>'18. 12.</t>
    <phoneticPr fontId="7" type="noConversion"/>
  </si>
  <si>
    <t>'18. 11.</t>
    <phoneticPr fontId="3" type="noConversion"/>
  </si>
  <si>
    <t>'17. 12.</t>
    <phoneticPr fontId="7" type="noConversion"/>
  </si>
  <si>
    <t>전월대비증감</t>
    <phoneticPr fontId="3" type="noConversion"/>
  </si>
  <si>
    <t>전년동월대비</t>
    <phoneticPr fontId="3" type="noConversion"/>
  </si>
  <si>
    <t>구  분</t>
    <phoneticPr fontId="3" type="noConversion"/>
  </si>
  <si>
    <t>'18. 1-12</t>
    <phoneticPr fontId="3" type="noConversion"/>
  </si>
  <si>
    <t>'17. 1-12</t>
    <phoneticPr fontId="3" type="noConversion"/>
  </si>
  <si>
    <t>전년대비증감</t>
  </si>
  <si>
    <t>승
용</t>
    <phoneticPr fontId="3" type="noConversion"/>
  </si>
  <si>
    <t>경형</t>
    <phoneticPr fontId="3" type="noConversion"/>
  </si>
  <si>
    <t>스파크</t>
    <phoneticPr fontId="3" type="noConversion"/>
  </si>
  <si>
    <t>경형</t>
  </si>
  <si>
    <t>소  계</t>
    <phoneticPr fontId="3" type="noConversion"/>
  </si>
  <si>
    <t>소형</t>
    <phoneticPr fontId="3" type="noConversion"/>
  </si>
  <si>
    <t>아베오</t>
    <phoneticPr fontId="3" type="noConversion"/>
  </si>
  <si>
    <t>소형</t>
  </si>
  <si>
    <t>준중형</t>
    <phoneticPr fontId="3" type="noConversion"/>
  </si>
  <si>
    <t>크루즈</t>
    <phoneticPr fontId="3" type="noConversion"/>
  </si>
  <si>
    <t>준중형</t>
  </si>
  <si>
    <t>중형</t>
    <phoneticPr fontId="3" type="noConversion"/>
  </si>
  <si>
    <t>말리부</t>
    <phoneticPr fontId="3" type="noConversion"/>
  </si>
  <si>
    <t>중형</t>
  </si>
  <si>
    <t>준대형</t>
    <phoneticPr fontId="3" type="noConversion"/>
  </si>
  <si>
    <t>알페온</t>
  </si>
  <si>
    <t>-</t>
    <phoneticPr fontId="3" type="noConversion"/>
  </si>
  <si>
    <t>준대형</t>
  </si>
  <si>
    <t>임팔라</t>
    <phoneticPr fontId="3" type="noConversion"/>
  </si>
  <si>
    <t>소  계</t>
  </si>
  <si>
    <t>스포츠</t>
    <phoneticPr fontId="3" type="noConversion"/>
  </si>
  <si>
    <t>카마로</t>
    <phoneticPr fontId="3" type="noConversion"/>
  </si>
  <si>
    <t>PHEV
&amp;
EV</t>
    <phoneticPr fontId="3" type="noConversion"/>
  </si>
  <si>
    <t>볼트(Volt)</t>
    <phoneticPr fontId="3" type="noConversion"/>
  </si>
  <si>
    <t>볼트EV(Bolt EV)</t>
    <phoneticPr fontId="3" type="noConversion"/>
  </si>
  <si>
    <t>승용차 계</t>
    <phoneticPr fontId="3" type="noConversion"/>
  </si>
  <si>
    <t>RV</t>
    <phoneticPr fontId="3" type="noConversion"/>
  </si>
  <si>
    <t>캡티바</t>
    <phoneticPr fontId="3" type="noConversion"/>
  </si>
  <si>
    <t>RV</t>
  </si>
  <si>
    <t>올란도</t>
    <phoneticPr fontId="3" type="noConversion"/>
  </si>
  <si>
    <t>트랙스</t>
    <phoneticPr fontId="3" type="noConversion"/>
  </si>
  <si>
    <t>트랙스</t>
    <phoneticPr fontId="3" type="noConversion"/>
  </si>
  <si>
    <t>이쿼녹스</t>
    <phoneticPr fontId="3" type="noConversion"/>
  </si>
  <si>
    <t>이쿼녹스</t>
    <phoneticPr fontId="3" type="noConversion"/>
  </si>
  <si>
    <t>RV 계</t>
    <phoneticPr fontId="3" type="noConversion"/>
  </si>
  <si>
    <t>상
용</t>
    <phoneticPr fontId="3" type="noConversion"/>
  </si>
  <si>
    <t>다마스</t>
    <phoneticPr fontId="3" type="noConversion"/>
  </si>
  <si>
    <t>다마스</t>
  </si>
  <si>
    <t>라보</t>
    <phoneticPr fontId="3" type="noConversion"/>
  </si>
  <si>
    <t>라보</t>
  </si>
  <si>
    <t>경상용차 계</t>
    <phoneticPr fontId="3" type="noConversion"/>
  </si>
  <si>
    <t>내수 계</t>
    <phoneticPr fontId="3" type="noConversion"/>
  </si>
  <si>
    <t>수출 (선적기준)</t>
    <phoneticPr fontId="3" type="noConversion"/>
  </si>
  <si>
    <t>세
그
먼
트</t>
    <phoneticPr fontId="3" type="noConversion"/>
  </si>
  <si>
    <t>경승용차</t>
    <phoneticPr fontId="3" type="noConversion"/>
  </si>
  <si>
    <t>경승용차</t>
  </si>
  <si>
    <t>-</t>
    <phoneticPr fontId="3" type="noConversion"/>
  </si>
  <si>
    <t>소형승용차</t>
    <phoneticPr fontId="3" type="noConversion"/>
  </si>
  <si>
    <t>소형승용차</t>
  </si>
  <si>
    <t>준중형승용차</t>
    <phoneticPr fontId="3" type="noConversion"/>
  </si>
  <si>
    <t>준중형승용차</t>
  </si>
  <si>
    <t>RV</t>
    <phoneticPr fontId="3" type="noConversion"/>
  </si>
  <si>
    <t>R V</t>
  </si>
  <si>
    <t>중대형승용차</t>
    <phoneticPr fontId="3" type="noConversion"/>
  </si>
  <si>
    <t>중대형승용차</t>
  </si>
  <si>
    <t>수출 계</t>
    <phoneticPr fontId="3" type="noConversion"/>
  </si>
  <si>
    <t>총  계(내수+수출)</t>
    <phoneticPr fontId="3" type="noConversion"/>
  </si>
  <si>
    <t>총  계</t>
    <phoneticPr fontId="3" type="noConversion"/>
  </si>
  <si>
    <t>※ 참고</t>
    <phoneticPr fontId="3" type="noConversion"/>
  </si>
  <si>
    <t>CKD 수출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</si>
</sst>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.0%"/>
    <numFmt numFmtId="177" formatCode="#,##0_);[Red]\(#,##0\)"/>
  </numFmts>
  <fonts count="1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sz val="10"/>
      <name val="맑은 고딕"/>
      <family val="3"/>
      <charset val="129"/>
      <scheme val="minor"/>
    </font>
    <font>
      <i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5" tint="0.59999389629810485"/>
        <bgColor rgb="FF000000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0" fontId="6" fillId="2" borderId="7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2" borderId="10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1" fontId="2" fillId="0" borderId="14" xfId="1" quotePrefix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41" fontId="2" fillId="0" borderId="17" xfId="1" quotePrefix="1" applyFont="1" applyFill="1" applyBorder="1" applyAlignment="1">
      <alignment horizontal="right" vertical="center"/>
    </xf>
    <xf numFmtId="41" fontId="8" fillId="0" borderId="17" xfId="1" quotePrefix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1" fontId="6" fillId="0" borderId="21" xfId="1" quotePrefix="1" applyFont="1" applyFill="1" applyBorder="1" applyAlignment="1">
      <alignment horizontal="right" vertical="center"/>
    </xf>
    <xf numFmtId="41" fontId="2" fillId="0" borderId="21" xfId="1" quotePrefix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41" fontId="6" fillId="0" borderId="17" xfId="1" quotePrefix="1" applyFont="1" applyFill="1" applyBorder="1" applyAlignment="1">
      <alignment horizontal="right" vertical="center"/>
    </xf>
    <xf numFmtId="41" fontId="9" fillId="0" borderId="21" xfId="1" quotePrefix="1" applyFont="1" applyFill="1" applyBorder="1" applyAlignment="1">
      <alignment vertical="center"/>
    </xf>
    <xf numFmtId="176" fontId="6" fillId="0" borderId="24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shrinkToFit="1"/>
    </xf>
    <xf numFmtId="41" fontId="2" fillId="0" borderId="21" xfId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41" fontId="8" fillId="0" borderId="21" xfId="1" quotePrefix="1" applyFont="1" applyFill="1" applyBorder="1" applyAlignment="1">
      <alignment horizontal="right" vertical="center"/>
    </xf>
    <xf numFmtId="41" fontId="6" fillId="0" borderId="21" xfId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/>
    </xf>
    <xf numFmtId="41" fontId="8" fillId="0" borderId="21" xfId="1" quotePrefix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76" fontId="2" fillId="0" borderId="22" xfId="0" quotePrefix="1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176" fontId="2" fillId="0" borderId="18" xfId="0" quotePrefix="1" applyNumberFormat="1" applyFont="1" applyFill="1" applyBorder="1" applyAlignment="1">
      <alignment horizontal="right" vertical="center"/>
    </xf>
    <xf numFmtId="41" fontId="2" fillId="0" borderId="21" xfId="1" applyFont="1" applyFill="1" applyBorder="1" applyAlignment="1">
      <alignment horizontal="right" vertical="center"/>
    </xf>
    <xf numFmtId="176" fontId="2" fillId="4" borderId="22" xfId="0" quotePrefix="1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76" fontId="6" fillId="0" borderId="18" xfId="0" quotePrefix="1" applyNumberFormat="1" applyFont="1" applyFill="1" applyBorder="1" applyAlignment="1">
      <alignment horizontal="right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41" fontId="8" fillId="0" borderId="17" xfId="1" quotePrefix="1" applyFont="1" applyFill="1" applyBorder="1" applyAlignment="1">
      <alignment vertical="center"/>
    </xf>
    <xf numFmtId="41" fontId="6" fillId="5" borderId="21" xfId="1" applyFont="1" applyFill="1" applyBorder="1" applyAlignment="1">
      <alignment vertical="center"/>
    </xf>
    <xf numFmtId="41" fontId="9" fillId="6" borderId="21" xfId="1" applyFont="1" applyFill="1" applyBorder="1" applyAlignment="1">
      <alignment vertical="center"/>
    </xf>
    <xf numFmtId="176" fontId="6" fillId="5" borderId="22" xfId="0" applyNumberFormat="1" applyFont="1" applyFill="1" applyBorder="1" applyAlignment="1">
      <alignment horizontal="right" vertical="center"/>
    </xf>
    <xf numFmtId="176" fontId="6" fillId="5" borderId="23" xfId="0" applyNumberFormat="1" applyFont="1" applyFill="1" applyBorder="1" applyAlignment="1">
      <alignment horizontal="right" vertical="center"/>
    </xf>
    <xf numFmtId="41" fontId="9" fillId="6" borderId="32" xfId="1" applyFont="1" applyFill="1" applyBorder="1" applyAlignment="1">
      <alignment vertical="center"/>
    </xf>
    <xf numFmtId="176" fontId="6" fillId="6" borderId="24" xfId="0" quotePrefix="1" applyNumberFormat="1" applyFont="1" applyFill="1" applyBorder="1" applyAlignment="1">
      <alignment horizontal="right" vertical="center"/>
    </xf>
    <xf numFmtId="176" fontId="2" fillId="0" borderId="24" xfId="0" quotePrefix="1" applyNumberFormat="1" applyFont="1" applyFill="1" applyBorder="1" applyAlignment="1">
      <alignment horizontal="right" vertical="center"/>
    </xf>
    <xf numFmtId="41" fontId="2" fillId="0" borderId="30" xfId="1" quotePrefix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1" fontId="2" fillId="0" borderId="36" xfId="1" applyFont="1" applyFill="1" applyBorder="1" applyAlignment="1">
      <alignment vertical="center"/>
    </xf>
    <xf numFmtId="41" fontId="6" fillId="5" borderId="36" xfId="1" applyFont="1" applyFill="1" applyBorder="1" applyAlignment="1">
      <alignment vertical="center"/>
    </xf>
    <xf numFmtId="41" fontId="6" fillId="5" borderId="39" xfId="1" applyFont="1" applyFill="1" applyBorder="1" applyAlignment="1">
      <alignment vertical="center"/>
    </xf>
    <xf numFmtId="176" fontId="6" fillId="5" borderId="40" xfId="0" applyNumberFormat="1" applyFont="1" applyFill="1" applyBorder="1" applyAlignment="1">
      <alignment horizontal="right" vertical="center"/>
    </xf>
    <xf numFmtId="176" fontId="6" fillId="5" borderId="41" xfId="0" applyNumberFormat="1" applyFont="1" applyFill="1" applyBorder="1" applyAlignment="1">
      <alignment horizontal="right" vertical="center"/>
    </xf>
    <xf numFmtId="41" fontId="9" fillId="6" borderId="42" xfId="1" applyFont="1" applyFill="1" applyBorder="1" applyAlignment="1">
      <alignment vertical="center"/>
    </xf>
    <xf numFmtId="41" fontId="9" fillId="6" borderId="36" xfId="1" applyFont="1" applyFill="1" applyBorder="1" applyAlignment="1">
      <alignment vertical="center"/>
    </xf>
    <xf numFmtId="176" fontId="6" fillId="6" borderId="43" xfId="0" quotePrefix="1" applyNumberFormat="1" applyFont="1" applyFill="1" applyBorder="1" applyAlignment="1">
      <alignment horizontal="right" vertical="center"/>
    </xf>
    <xf numFmtId="41" fontId="6" fillId="7" borderId="6" xfId="1" applyFont="1" applyFill="1" applyBorder="1" applyAlignment="1">
      <alignment vertical="center"/>
    </xf>
    <xf numFmtId="41" fontId="6" fillId="7" borderId="10" xfId="1" applyFont="1" applyFill="1" applyBorder="1" applyAlignment="1">
      <alignment vertical="center"/>
    </xf>
    <xf numFmtId="176" fontId="6" fillId="7" borderId="10" xfId="0" applyNumberFormat="1" applyFont="1" applyFill="1" applyBorder="1" applyAlignment="1">
      <alignment horizontal="right" vertical="center"/>
    </xf>
    <xf numFmtId="176" fontId="6" fillId="8" borderId="6" xfId="0" applyNumberFormat="1" applyFont="1" applyFill="1" applyBorder="1" applyAlignment="1">
      <alignment horizontal="right" vertical="center"/>
    </xf>
    <xf numFmtId="41" fontId="6" fillId="0" borderId="0" xfId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11" fillId="0" borderId="29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1" fontId="2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7" fontId="2" fillId="0" borderId="14" xfId="1" applyNumberFormat="1" applyFont="1" applyFill="1" applyBorder="1" applyAlignment="1">
      <alignment vertical="center"/>
    </xf>
    <xf numFmtId="41" fontId="2" fillId="0" borderId="14" xfId="1" applyNumberFormat="1" applyFont="1" applyFill="1" applyBorder="1" applyAlignment="1">
      <alignment vertical="center"/>
    </xf>
    <xf numFmtId="177" fontId="8" fillId="0" borderId="14" xfId="1" applyNumberFormat="1" applyFont="1" applyFill="1" applyBorder="1" applyAlignment="1">
      <alignment vertical="center"/>
    </xf>
    <xf numFmtId="41" fontId="8" fillId="0" borderId="14" xfId="1" quotePrefix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177" fontId="2" fillId="0" borderId="21" xfId="1" applyNumberFormat="1" applyFont="1" applyFill="1" applyBorder="1" applyAlignment="1">
      <alignment vertical="center"/>
    </xf>
    <xf numFmtId="41" fontId="2" fillId="0" borderId="21" xfId="1" applyNumberFormat="1" applyFont="1" applyFill="1" applyBorder="1" applyAlignment="1">
      <alignment vertical="center"/>
    </xf>
    <xf numFmtId="177" fontId="8" fillId="0" borderId="21" xfId="1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41" xfId="0" quotePrefix="1" applyNumberFormat="1" applyFont="1" applyFill="1" applyBorder="1" applyAlignment="1">
      <alignment horizontal="right" vertical="center"/>
    </xf>
    <xf numFmtId="41" fontId="8" fillId="0" borderId="39" xfId="1" quotePrefix="1" applyFont="1" applyFill="1" applyBorder="1" applyAlignment="1">
      <alignment vertical="center"/>
    </xf>
    <xf numFmtId="41" fontId="8" fillId="0" borderId="39" xfId="1" quotePrefix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vertical="center"/>
    </xf>
    <xf numFmtId="176" fontId="6" fillId="7" borderId="6" xfId="0" applyNumberFormat="1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9" xfId="1" applyFont="1" applyFill="1" applyBorder="1" applyAlignment="1">
      <alignment vertical="center"/>
    </xf>
    <xf numFmtId="41" fontId="2" fillId="0" borderId="52" xfId="1" applyNumberFormat="1" applyFont="1" applyFill="1" applyBorder="1" applyAlignment="1">
      <alignment vertical="center"/>
    </xf>
    <xf numFmtId="41" fontId="9" fillId="0" borderId="9" xfId="1" applyFont="1" applyFill="1" applyBorder="1" applyAlignment="1">
      <alignment vertical="center"/>
    </xf>
    <xf numFmtId="176" fontId="6" fillId="0" borderId="1" xfId="0" quotePrefix="1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1" fontId="8" fillId="0" borderId="53" xfId="1" quotePrefix="1" applyFont="1" applyFill="1" applyBorder="1" applyAlignment="1">
      <alignment vertical="center"/>
    </xf>
    <xf numFmtId="41" fontId="8" fillId="0" borderId="9" xfId="1" quotePrefix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horizontal="right" vertical="center"/>
    </xf>
    <xf numFmtId="41" fontId="6" fillId="9" borderId="6" xfId="1" quotePrefix="1" applyFont="1" applyFill="1" applyBorder="1" applyAlignment="1">
      <alignment vertical="center"/>
    </xf>
    <xf numFmtId="176" fontId="6" fillId="9" borderId="10" xfId="0" applyNumberFormat="1" applyFont="1" applyFill="1" applyBorder="1" applyAlignment="1">
      <alignment horizontal="right" vertical="center"/>
    </xf>
    <xf numFmtId="176" fontId="6" fillId="9" borderId="9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1" fontId="6" fillId="0" borderId="3" xfId="1" applyFont="1" applyFill="1" applyBorder="1" applyAlignment="1">
      <alignment vertical="center"/>
    </xf>
    <xf numFmtId="41" fontId="2" fillId="0" borderId="3" xfId="1" applyNumberFormat="1" applyFont="1" applyFill="1" applyBorder="1" applyAlignment="1">
      <alignment vertical="center"/>
    </xf>
    <xf numFmtId="41" fontId="9" fillId="0" borderId="3" xfId="1" applyFont="1" applyFill="1" applyBorder="1" applyAlignment="1">
      <alignment vertical="center"/>
    </xf>
    <xf numFmtId="176" fontId="6" fillId="0" borderId="3" xfId="0" quotePrefix="1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41" fontId="8" fillId="0" borderId="3" xfId="1" quotePrefix="1" applyFont="1" applyFill="1" applyBorder="1" applyAlignment="1">
      <alignment vertical="center"/>
    </xf>
    <xf numFmtId="41" fontId="8" fillId="0" borderId="3" xfId="1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41" fontId="2" fillId="0" borderId="1" xfId="1" applyNumberFormat="1" applyFont="1" applyFill="1" applyBorder="1" applyAlignment="1">
      <alignment vertical="center"/>
    </xf>
    <xf numFmtId="41" fontId="9" fillId="0" borderId="1" xfId="1" applyFont="1" applyFill="1" applyBorder="1" applyAlignment="1">
      <alignment vertical="center"/>
    </xf>
    <xf numFmtId="176" fontId="6" fillId="0" borderId="0" xfId="0" quotePrefix="1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41" fontId="8" fillId="0" borderId="1" xfId="1" quotePrefix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1" fontId="6" fillId="10" borderId="44" xfId="1" applyFont="1" applyFill="1" applyBorder="1" applyAlignment="1">
      <alignment vertical="center"/>
    </xf>
    <xf numFmtId="41" fontId="9" fillId="11" borderId="44" xfId="1" applyFont="1" applyFill="1" applyBorder="1" applyAlignment="1">
      <alignment vertical="center"/>
    </xf>
    <xf numFmtId="176" fontId="6" fillId="10" borderId="6" xfId="0" applyNumberFormat="1" applyFont="1" applyFill="1" applyBorder="1" applyAlignment="1">
      <alignment horizontal="right" vertical="center"/>
    </xf>
    <xf numFmtId="176" fontId="6" fillId="10" borderId="10" xfId="0" applyNumberFormat="1" applyFont="1" applyFill="1" applyBorder="1" applyAlignment="1">
      <alignment horizontal="right" vertical="center"/>
    </xf>
    <xf numFmtId="41" fontId="9" fillId="11" borderId="6" xfId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6" fillId="0" borderId="0" xfId="0" quotePrefix="1" applyFont="1" applyFill="1" applyAlignment="1">
      <alignment horizontal="left" vertical="center"/>
    </xf>
    <xf numFmtId="41" fontId="12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1" fontId="9" fillId="12" borderId="6" xfId="1" quotePrefix="1" applyFont="1" applyFill="1" applyBorder="1" applyAlignment="1">
      <alignment vertical="center"/>
    </xf>
    <xf numFmtId="0" fontId="6" fillId="9" borderId="8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41" fontId="9" fillId="8" borderId="6" xfId="1" applyNumberFormat="1" applyFont="1" applyFill="1" applyBorder="1" applyAlignment="1">
      <alignment vertical="center"/>
    </xf>
    <xf numFmtId="41" fontId="9" fillId="8" borderId="6" xfId="1" applyFont="1" applyFill="1" applyBorder="1" applyAlignment="1">
      <alignment vertical="center"/>
    </xf>
  </cellXfs>
  <cellStyles count="2">
    <cellStyle name="쉼표 [0] 2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54032;&#47588;&#49892;&#51201;\2018\&#50900;&#48324;%20&#54032;&#47588;&#49892;&#51201;%20&#53580;&#51060;&#48660;\&#50672;&#44036;%20&#51333;&#54633;&#48376;_%202018&#45380;%20&#54032;&#47588;&#49892;&#51201;_&#52572;&#513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  <sheetName val="2017"/>
    </sheetNames>
    <sheetDataSet>
      <sheetData sheetId="0">
        <row r="5">
          <cell r="D5">
            <v>3347</v>
          </cell>
        </row>
        <row r="7">
          <cell r="D7">
            <v>103</v>
          </cell>
        </row>
        <row r="9">
          <cell r="D9">
            <v>487</v>
          </cell>
        </row>
        <row r="11">
          <cell r="D11">
            <v>1476</v>
          </cell>
        </row>
        <row r="13">
          <cell r="D13">
            <v>0</v>
          </cell>
        </row>
        <row r="14">
          <cell r="D14">
            <v>208</v>
          </cell>
        </row>
        <row r="16">
          <cell r="D16">
            <v>22</v>
          </cell>
        </row>
        <row r="18">
          <cell r="D18">
            <v>0</v>
          </cell>
        </row>
        <row r="19">
          <cell r="D19">
            <v>0</v>
          </cell>
        </row>
        <row r="22">
          <cell r="D22">
            <v>151</v>
          </cell>
        </row>
        <row r="23">
          <cell r="D23">
            <v>476</v>
          </cell>
        </row>
        <row r="24">
          <cell r="D24">
            <v>987</v>
          </cell>
        </row>
        <row r="26">
          <cell r="D26">
            <v>313</v>
          </cell>
        </row>
        <row r="27">
          <cell r="D27">
            <v>274</v>
          </cell>
        </row>
        <row r="34">
          <cell r="D34">
            <v>9621</v>
          </cell>
        </row>
        <row r="35">
          <cell r="D35">
            <v>393</v>
          </cell>
        </row>
        <row r="36">
          <cell r="D36">
            <v>796</v>
          </cell>
        </row>
        <row r="37">
          <cell r="D37">
            <v>23013</v>
          </cell>
        </row>
        <row r="38">
          <cell r="D38">
            <v>734</v>
          </cell>
        </row>
      </sheetData>
      <sheetData sheetId="1"/>
      <sheetData sheetId="2">
        <row r="5">
          <cell r="D5">
            <v>2399</v>
          </cell>
        </row>
        <row r="7">
          <cell r="D7">
            <v>95</v>
          </cell>
        </row>
        <row r="9">
          <cell r="D9">
            <v>234</v>
          </cell>
        </row>
        <row r="11">
          <cell r="D11">
            <v>1161</v>
          </cell>
        </row>
        <row r="13">
          <cell r="D13">
            <v>0</v>
          </cell>
        </row>
        <row r="14">
          <cell r="D14">
            <v>124</v>
          </cell>
        </row>
        <row r="16">
          <cell r="D16">
            <v>18</v>
          </cell>
        </row>
        <row r="18">
          <cell r="D18">
            <v>0</v>
          </cell>
        </row>
        <row r="19">
          <cell r="D19">
            <v>5</v>
          </cell>
        </row>
        <row r="22">
          <cell r="D22">
            <v>88</v>
          </cell>
        </row>
        <row r="23">
          <cell r="D23">
            <v>365</v>
          </cell>
        </row>
        <row r="24">
          <cell r="D24">
            <v>739</v>
          </cell>
        </row>
        <row r="26">
          <cell r="D26">
            <v>300</v>
          </cell>
        </row>
        <row r="27">
          <cell r="D27">
            <v>276</v>
          </cell>
        </row>
        <row r="34">
          <cell r="D34">
            <v>6812</v>
          </cell>
        </row>
        <row r="35">
          <cell r="D35">
            <v>701</v>
          </cell>
        </row>
        <row r="36">
          <cell r="D36">
            <v>2120</v>
          </cell>
        </row>
        <row r="37">
          <cell r="D37">
            <v>20537</v>
          </cell>
        </row>
        <row r="38">
          <cell r="D38">
            <v>751</v>
          </cell>
        </row>
      </sheetData>
      <sheetData sheetId="3"/>
      <sheetData sheetId="4">
        <row r="5">
          <cell r="D5">
            <v>2518</v>
          </cell>
        </row>
        <row r="7">
          <cell r="D7">
            <v>36</v>
          </cell>
        </row>
        <row r="9">
          <cell r="D9">
            <v>566</v>
          </cell>
        </row>
        <row r="11">
          <cell r="D11">
            <v>909</v>
          </cell>
        </row>
        <row r="13">
          <cell r="D13">
            <v>0</v>
          </cell>
        </row>
        <row r="14">
          <cell r="D14">
            <v>146</v>
          </cell>
        </row>
        <row r="16">
          <cell r="D16">
            <v>18</v>
          </cell>
        </row>
        <row r="18">
          <cell r="D18">
            <v>0</v>
          </cell>
        </row>
        <row r="19">
          <cell r="D19">
            <v>160</v>
          </cell>
        </row>
        <row r="22">
          <cell r="D22">
            <v>138</v>
          </cell>
        </row>
        <row r="23">
          <cell r="D23">
            <v>438</v>
          </cell>
        </row>
        <row r="24">
          <cell r="D24">
            <v>707</v>
          </cell>
        </row>
        <row r="26">
          <cell r="D26">
            <v>285</v>
          </cell>
        </row>
        <row r="27">
          <cell r="D27">
            <v>351</v>
          </cell>
        </row>
        <row r="34">
          <cell r="D34">
            <v>8895</v>
          </cell>
        </row>
        <row r="35">
          <cell r="D35">
            <v>606</v>
          </cell>
        </row>
        <row r="36">
          <cell r="D36">
            <v>19</v>
          </cell>
        </row>
        <row r="37">
          <cell r="D37">
            <v>24157</v>
          </cell>
        </row>
        <row r="38">
          <cell r="D38">
            <v>1311</v>
          </cell>
        </row>
      </sheetData>
      <sheetData sheetId="5"/>
      <sheetData sheetId="6">
        <row r="5">
          <cell r="D5">
            <v>2208</v>
          </cell>
        </row>
        <row r="7">
          <cell r="D7">
            <v>19</v>
          </cell>
        </row>
        <row r="9">
          <cell r="D9">
            <v>567</v>
          </cell>
        </row>
        <row r="11">
          <cell r="D11">
            <v>576</v>
          </cell>
        </row>
        <row r="13">
          <cell r="D13">
            <v>0</v>
          </cell>
        </row>
        <row r="14">
          <cell r="D14">
            <v>110</v>
          </cell>
        </row>
        <row r="16">
          <cell r="D16">
            <v>16</v>
          </cell>
        </row>
        <row r="18">
          <cell r="D18">
            <v>37</v>
          </cell>
        </row>
        <row r="19">
          <cell r="D19">
            <v>322</v>
          </cell>
        </row>
        <row r="22">
          <cell r="D22">
            <v>138</v>
          </cell>
        </row>
        <row r="23">
          <cell r="D23">
            <v>242</v>
          </cell>
        </row>
        <row r="24">
          <cell r="D24">
            <v>479</v>
          </cell>
        </row>
        <row r="26">
          <cell r="D26">
            <v>279</v>
          </cell>
        </row>
        <row r="27">
          <cell r="D27">
            <v>376</v>
          </cell>
        </row>
        <row r="34">
          <cell r="D34">
            <v>10199</v>
          </cell>
        </row>
        <row r="35">
          <cell r="D35">
            <v>671</v>
          </cell>
        </row>
        <row r="36">
          <cell r="D36">
            <v>3</v>
          </cell>
        </row>
        <row r="37">
          <cell r="D37">
            <v>21267</v>
          </cell>
        </row>
        <row r="38">
          <cell r="D38">
            <v>1057</v>
          </cell>
        </row>
      </sheetData>
      <sheetData sheetId="7"/>
      <sheetData sheetId="8">
        <row r="5">
          <cell r="D5">
            <v>2565</v>
          </cell>
        </row>
        <row r="7">
          <cell r="D7">
            <v>7</v>
          </cell>
        </row>
        <row r="9">
          <cell r="D9">
            <v>704</v>
          </cell>
        </row>
        <row r="11">
          <cell r="D11">
            <v>1044</v>
          </cell>
        </row>
        <row r="13">
          <cell r="D13">
            <v>0</v>
          </cell>
        </row>
        <row r="14">
          <cell r="D14">
            <v>126</v>
          </cell>
        </row>
        <row r="16">
          <cell r="D16">
            <v>18</v>
          </cell>
        </row>
        <row r="18">
          <cell r="D18">
            <v>13</v>
          </cell>
        </row>
        <row r="19">
          <cell r="D19">
            <v>1014</v>
          </cell>
        </row>
        <row r="22">
          <cell r="D22">
            <v>155</v>
          </cell>
        </row>
        <row r="23">
          <cell r="D23">
            <v>427</v>
          </cell>
        </row>
        <row r="24">
          <cell r="D24">
            <v>949</v>
          </cell>
        </row>
        <row r="26">
          <cell r="D26">
            <v>315</v>
          </cell>
        </row>
        <row r="27">
          <cell r="D27">
            <v>333</v>
          </cell>
        </row>
        <row r="34">
          <cell r="D34">
            <v>9351</v>
          </cell>
        </row>
        <row r="35">
          <cell r="D35">
            <v>411</v>
          </cell>
        </row>
        <row r="36">
          <cell r="D36">
            <v>0</v>
          </cell>
        </row>
        <row r="37">
          <cell r="D37">
            <v>22809</v>
          </cell>
        </row>
        <row r="38">
          <cell r="D38">
            <v>638</v>
          </cell>
        </row>
      </sheetData>
      <sheetData sheetId="9"/>
      <sheetData sheetId="10">
        <row r="5">
          <cell r="D5">
            <v>3850</v>
          </cell>
        </row>
        <row r="7">
          <cell r="D7">
            <v>14</v>
          </cell>
        </row>
        <row r="9">
          <cell r="D9">
            <v>321</v>
          </cell>
        </row>
        <row r="11">
          <cell r="D11">
            <v>1045</v>
          </cell>
        </row>
        <row r="13">
          <cell r="D13">
            <v>0</v>
          </cell>
        </row>
        <row r="14">
          <cell r="D14">
            <v>112</v>
          </cell>
        </row>
        <row r="16">
          <cell r="D16">
            <v>13</v>
          </cell>
        </row>
        <row r="18">
          <cell r="D18">
            <v>27</v>
          </cell>
        </row>
        <row r="19">
          <cell r="D19">
            <v>1621</v>
          </cell>
        </row>
        <row r="22">
          <cell r="D22">
            <v>211</v>
          </cell>
        </row>
        <row r="23">
          <cell r="D23">
            <v>221</v>
          </cell>
        </row>
        <row r="24">
          <cell r="D24">
            <v>977</v>
          </cell>
        </row>
        <row r="25">
          <cell r="D25">
            <v>385</v>
          </cell>
        </row>
        <row r="27">
          <cell r="D27">
            <v>408</v>
          </cell>
        </row>
        <row r="28">
          <cell r="D28">
            <v>323</v>
          </cell>
        </row>
        <row r="35">
          <cell r="D35">
            <v>8779</v>
          </cell>
        </row>
        <row r="36">
          <cell r="D36">
            <v>836</v>
          </cell>
        </row>
        <row r="37">
          <cell r="D37">
            <v>0</v>
          </cell>
        </row>
        <row r="38">
          <cell r="D38">
            <v>26707</v>
          </cell>
        </row>
        <row r="39">
          <cell r="D39">
            <v>695</v>
          </cell>
        </row>
      </sheetData>
      <sheetData sheetId="11"/>
      <sheetData sheetId="12">
        <row r="5">
          <cell r="D5">
            <v>3572</v>
          </cell>
        </row>
        <row r="7">
          <cell r="D7">
            <v>3</v>
          </cell>
        </row>
        <row r="9">
          <cell r="D9">
            <v>313</v>
          </cell>
        </row>
        <row r="11">
          <cell r="D11">
            <v>1813</v>
          </cell>
        </row>
        <row r="14">
          <cell r="D14">
            <v>137</v>
          </cell>
        </row>
        <row r="16">
          <cell r="D16">
            <v>14</v>
          </cell>
        </row>
        <row r="18">
          <cell r="D18">
            <v>13</v>
          </cell>
        </row>
        <row r="19">
          <cell r="D19">
            <v>872</v>
          </cell>
        </row>
        <row r="22">
          <cell r="D22">
            <v>191</v>
          </cell>
        </row>
        <row r="23">
          <cell r="D23">
            <v>2</v>
          </cell>
        </row>
        <row r="24">
          <cell r="D24">
            <v>1137</v>
          </cell>
        </row>
        <row r="25">
          <cell r="D25">
            <v>191</v>
          </cell>
        </row>
        <row r="27">
          <cell r="D27">
            <v>381</v>
          </cell>
        </row>
        <row r="28">
          <cell r="D28">
            <v>361</v>
          </cell>
        </row>
        <row r="35">
          <cell r="D35">
            <v>7379</v>
          </cell>
        </row>
        <row r="36">
          <cell r="D36">
            <v>584</v>
          </cell>
        </row>
        <row r="37">
          <cell r="D37">
            <v>0</v>
          </cell>
        </row>
        <row r="38">
          <cell r="D38">
            <v>19701</v>
          </cell>
        </row>
        <row r="39">
          <cell r="D39">
            <v>382</v>
          </cell>
        </row>
      </sheetData>
      <sheetData sheetId="13"/>
      <sheetData sheetId="14">
        <row r="5">
          <cell r="D5">
            <v>3303</v>
          </cell>
        </row>
        <row r="7">
          <cell r="D7">
            <v>17</v>
          </cell>
        </row>
        <row r="9">
          <cell r="D9">
            <v>324</v>
          </cell>
        </row>
        <row r="11">
          <cell r="D11">
            <v>1329</v>
          </cell>
        </row>
        <row r="14">
          <cell r="D14">
            <v>91</v>
          </cell>
        </row>
        <row r="16">
          <cell r="D16">
            <v>10</v>
          </cell>
        </row>
        <row r="18">
          <cell r="D18">
            <v>14</v>
          </cell>
        </row>
        <row r="19">
          <cell r="D19">
            <v>631</v>
          </cell>
        </row>
        <row r="22">
          <cell r="D22">
            <v>93</v>
          </cell>
        </row>
        <row r="23">
          <cell r="D23">
            <v>0</v>
          </cell>
        </row>
        <row r="24">
          <cell r="D24">
            <v>838</v>
          </cell>
        </row>
        <row r="25">
          <cell r="D25">
            <v>97</v>
          </cell>
        </row>
        <row r="27">
          <cell r="D27">
            <v>301</v>
          </cell>
        </row>
        <row r="28">
          <cell r="D28">
            <v>343</v>
          </cell>
        </row>
        <row r="35">
          <cell r="D35">
            <v>9817</v>
          </cell>
        </row>
        <row r="36">
          <cell r="D36">
            <v>407</v>
          </cell>
        </row>
        <row r="37">
          <cell r="D37">
            <v>0</v>
          </cell>
        </row>
        <row r="38">
          <cell r="D38">
            <v>5158</v>
          </cell>
        </row>
        <row r="39">
          <cell r="D39">
            <v>328</v>
          </cell>
        </row>
      </sheetData>
      <sheetData sheetId="15"/>
      <sheetData sheetId="16">
        <row r="5">
          <cell r="D5">
            <v>3158</v>
          </cell>
        </row>
        <row r="7">
          <cell r="D7">
            <v>18</v>
          </cell>
        </row>
        <row r="9">
          <cell r="D9">
            <v>78</v>
          </cell>
        </row>
        <row r="11">
          <cell r="D11">
            <v>2290</v>
          </cell>
        </row>
        <row r="14">
          <cell r="D14">
            <v>77</v>
          </cell>
        </row>
        <row r="16">
          <cell r="D16">
            <v>19</v>
          </cell>
        </row>
        <row r="18">
          <cell r="D18">
            <v>12</v>
          </cell>
        </row>
        <row r="19">
          <cell r="D19">
            <v>70</v>
          </cell>
        </row>
        <row r="22">
          <cell r="D22">
            <v>9</v>
          </cell>
        </row>
        <row r="23">
          <cell r="D23">
            <v>0</v>
          </cell>
        </row>
        <row r="24">
          <cell r="D24">
            <v>1043</v>
          </cell>
        </row>
        <row r="25">
          <cell r="D25">
            <v>185</v>
          </cell>
        </row>
        <row r="27">
          <cell r="D27">
            <v>220</v>
          </cell>
        </row>
        <row r="28">
          <cell r="D28">
            <v>254</v>
          </cell>
        </row>
        <row r="35">
          <cell r="D35">
            <v>7607</v>
          </cell>
        </row>
        <row r="36">
          <cell r="D36">
            <v>876</v>
          </cell>
        </row>
        <row r="37">
          <cell r="D37">
            <v>0</v>
          </cell>
        </row>
        <row r="38">
          <cell r="D38">
            <v>18063</v>
          </cell>
        </row>
        <row r="39">
          <cell r="D39">
            <v>836</v>
          </cell>
        </row>
      </sheetData>
      <sheetData sheetId="17"/>
      <sheetData sheetId="18">
        <row r="5">
          <cell r="D5">
            <v>3731</v>
          </cell>
        </row>
        <row r="7">
          <cell r="D7">
            <v>23</v>
          </cell>
        </row>
        <row r="9">
          <cell r="D9">
            <v>11</v>
          </cell>
        </row>
        <row r="11">
          <cell r="D11">
            <v>1939</v>
          </cell>
        </row>
        <row r="14">
          <cell r="D14">
            <v>91</v>
          </cell>
        </row>
        <row r="16">
          <cell r="D16">
            <v>8</v>
          </cell>
        </row>
        <row r="18">
          <cell r="D18">
            <v>25</v>
          </cell>
        </row>
        <row r="19">
          <cell r="D19">
            <v>17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1558</v>
          </cell>
        </row>
        <row r="25">
          <cell r="D25">
            <v>189</v>
          </cell>
        </row>
        <row r="27">
          <cell r="D27">
            <v>347</v>
          </cell>
        </row>
        <row r="28">
          <cell r="D28">
            <v>334</v>
          </cell>
        </row>
        <row r="35">
          <cell r="D35">
            <v>8173</v>
          </cell>
        </row>
        <row r="36">
          <cell r="D36">
            <v>332</v>
          </cell>
        </row>
        <row r="37">
          <cell r="D37">
            <v>0</v>
          </cell>
        </row>
        <row r="38">
          <cell r="D38">
            <v>21450</v>
          </cell>
        </row>
        <row r="39">
          <cell r="D39">
            <v>2249</v>
          </cell>
        </row>
      </sheetData>
      <sheetData sheetId="19"/>
      <sheetData sheetId="20">
        <row r="5">
          <cell r="D5">
            <v>3965</v>
          </cell>
        </row>
        <row r="6">
          <cell r="D6">
            <v>3965</v>
          </cell>
        </row>
        <row r="7">
          <cell r="D7">
            <v>8</v>
          </cell>
        </row>
        <row r="8">
          <cell r="D8">
            <v>8</v>
          </cell>
        </row>
        <row r="9">
          <cell r="D9">
            <v>9</v>
          </cell>
        </row>
        <row r="10">
          <cell r="D10">
            <v>9</v>
          </cell>
        </row>
        <row r="11">
          <cell r="D11">
            <v>1653</v>
          </cell>
        </row>
        <row r="12">
          <cell r="D12">
            <v>1653</v>
          </cell>
        </row>
        <row r="14">
          <cell r="D14">
            <v>226</v>
          </cell>
        </row>
        <row r="15">
          <cell r="D15">
            <v>226</v>
          </cell>
        </row>
        <row r="16">
          <cell r="D16">
            <v>22</v>
          </cell>
        </row>
        <row r="17">
          <cell r="D17">
            <v>22</v>
          </cell>
        </row>
        <row r="18">
          <cell r="D18">
            <v>10</v>
          </cell>
        </row>
        <row r="19">
          <cell r="D19">
            <v>3</v>
          </cell>
        </row>
        <row r="20">
          <cell r="D20">
            <v>13</v>
          </cell>
        </row>
        <row r="21">
          <cell r="D21">
            <v>5896</v>
          </cell>
        </row>
        <row r="22">
          <cell r="D22">
            <v>11</v>
          </cell>
        </row>
        <row r="23">
          <cell r="D23">
            <v>0</v>
          </cell>
        </row>
        <row r="24">
          <cell r="D24">
            <v>1364</v>
          </cell>
        </row>
        <row r="25">
          <cell r="D25">
            <v>245</v>
          </cell>
        </row>
        <row r="26">
          <cell r="D26">
            <v>1620</v>
          </cell>
        </row>
        <row r="27">
          <cell r="D27">
            <v>351</v>
          </cell>
        </row>
        <row r="28">
          <cell r="D28">
            <v>413</v>
          </cell>
        </row>
        <row r="29">
          <cell r="D29">
            <v>764</v>
          </cell>
        </row>
        <row r="30">
          <cell r="D30">
            <v>8294</v>
          </cell>
        </row>
        <row r="35">
          <cell r="D35">
            <v>6113</v>
          </cell>
        </row>
        <row r="36">
          <cell r="D36">
            <v>423</v>
          </cell>
        </row>
        <row r="37">
          <cell r="D37">
            <v>0</v>
          </cell>
        </row>
        <row r="38">
          <cell r="D38">
            <v>21658</v>
          </cell>
        </row>
        <row r="39">
          <cell r="D39">
            <v>2133</v>
          </cell>
        </row>
        <row r="40">
          <cell r="D40">
            <v>30327</v>
          </cell>
        </row>
        <row r="42">
          <cell r="D42">
            <v>38621</v>
          </cell>
        </row>
        <row r="45">
          <cell r="D45">
            <v>45553</v>
          </cell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showGridLines="0" tabSelected="1" topLeftCell="E7" zoomScale="80" zoomScaleNormal="80" workbookViewId="0">
      <selection activeCell="J57" sqref="J57"/>
    </sheetView>
  </sheetViews>
  <sheetFormatPr defaultRowHeight="17.25" x14ac:dyDescent="0.15"/>
  <cols>
    <col min="1" max="1" width="3.21875" style="1" customWidth="1"/>
    <col min="2" max="2" width="8.109375" style="1" customWidth="1"/>
    <col min="3" max="3" width="15.77734375" style="1" customWidth="1"/>
    <col min="4" max="5" width="10.44140625" style="1" customWidth="1"/>
    <col min="6" max="6" width="10.44140625" style="1" bestFit="1" customWidth="1"/>
    <col min="7" max="8" width="11.33203125" style="1" customWidth="1"/>
    <col min="9" max="9" width="5.109375" style="1" customWidth="1"/>
    <col min="10" max="10" width="3.21875" style="2" customWidth="1"/>
    <col min="11" max="11" width="7.5546875" style="2" customWidth="1"/>
    <col min="12" max="12" width="15.5546875" style="2" customWidth="1"/>
    <col min="13" max="13" width="11.6640625" style="2" customWidth="1"/>
    <col min="14" max="14" width="11.109375" style="2" customWidth="1"/>
    <col min="15" max="15" width="12.44140625" style="2" customWidth="1"/>
    <col min="16" max="16" width="19.33203125" style="1" bestFit="1" customWidth="1"/>
    <col min="17" max="246" width="8.88671875" style="1"/>
    <col min="247" max="247" width="3.21875" style="1" customWidth="1"/>
    <col min="248" max="248" width="8.109375" style="1" customWidth="1"/>
    <col min="249" max="249" width="15.77734375" style="1" customWidth="1"/>
    <col min="250" max="251" width="10.44140625" style="1" customWidth="1"/>
    <col min="252" max="252" width="10.44140625" style="1" bestFit="1" customWidth="1"/>
    <col min="253" max="254" width="11.33203125" style="1" customWidth="1"/>
    <col min="255" max="255" width="5.109375" style="1" customWidth="1"/>
    <col min="256" max="256" width="3.21875" style="1" customWidth="1"/>
    <col min="257" max="257" width="7.5546875" style="1" customWidth="1"/>
    <col min="258" max="258" width="15.5546875" style="1" customWidth="1"/>
    <col min="259" max="259" width="11.6640625" style="1" customWidth="1"/>
    <col min="260" max="260" width="11.109375" style="1" customWidth="1"/>
    <col min="261" max="261" width="12.44140625" style="1" customWidth="1"/>
    <col min="262" max="262" width="19.33203125" style="1" bestFit="1" customWidth="1"/>
    <col min="263" max="265" width="9" style="1" bestFit="1" customWidth="1"/>
    <col min="266" max="266" width="9.5546875" style="1" bestFit="1" customWidth="1"/>
    <col min="267" max="267" width="9" style="1" bestFit="1" customWidth="1"/>
    <col min="268" max="268" width="9.5546875" style="1" bestFit="1" customWidth="1"/>
    <col min="269" max="502" width="8.88671875" style="1"/>
    <col min="503" max="503" width="3.21875" style="1" customWidth="1"/>
    <col min="504" max="504" width="8.109375" style="1" customWidth="1"/>
    <col min="505" max="505" width="15.77734375" style="1" customWidth="1"/>
    <col min="506" max="507" width="10.44140625" style="1" customWidth="1"/>
    <col min="508" max="508" width="10.44140625" style="1" bestFit="1" customWidth="1"/>
    <col min="509" max="510" width="11.33203125" style="1" customWidth="1"/>
    <col min="511" max="511" width="5.109375" style="1" customWidth="1"/>
    <col min="512" max="512" width="3.21875" style="1" customWidth="1"/>
    <col min="513" max="513" width="7.5546875" style="1" customWidth="1"/>
    <col min="514" max="514" width="15.5546875" style="1" customWidth="1"/>
    <col min="515" max="515" width="11.6640625" style="1" customWidth="1"/>
    <col min="516" max="516" width="11.109375" style="1" customWidth="1"/>
    <col min="517" max="517" width="12.44140625" style="1" customWidth="1"/>
    <col min="518" max="518" width="19.33203125" style="1" bestFit="1" customWidth="1"/>
    <col min="519" max="521" width="9" style="1" bestFit="1" customWidth="1"/>
    <col min="522" max="522" width="9.5546875" style="1" bestFit="1" customWidth="1"/>
    <col min="523" max="523" width="9" style="1" bestFit="1" customWidth="1"/>
    <col min="524" max="524" width="9.5546875" style="1" bestFit="1" customWidth="1"/>
    <col min="525" max="758" width="8.88671875" style="1"/>
    <col min="759" max="759" width="3.21875" style="1" customWidth="1"/>
    <col min="760" max="760" width="8.109375" style="1" customWidth="1"/>
    <col min="761" max="761" width="15.77734375" style="1" customWidth="1"/>
    <col min="762" max="763" width="10.44140625" style="1" customWidth="1"/>
    <col min="764" max="764" width="10.44140625" style="1" bestFit="1" customWidth="1"/>
    <col min="765" max="766" width="11.33203125" style="1" customWidth="1"/>
    <col min="767" max="767" width="5.109375" style="1" customWidth="1"/>
    <col min="768" max="768" width="3.21875" style="1" customWidth="1"/>
    <col min="769" max="769" width="7.5546875" style="1" customWidth="1"/>
    <col min="770" max="770" width="15.5546875" style="1" customWidth="1"/>
    <col min="771" max="771" width="11.6640625" style="1" customWidth="1"/>
    <col min="772" max="772" width="11.109375" style="1" customWidth="1"/>
    <col min="773" max="773" width="12.44140625" style="1" customWidth="1"/>
    <col min="774" max="774" width="19.33203125" style="1" bestFit="1" customWidth="1"/>
    <col min="775" max="777" width="9" style="1" bestFit="1" customWidth="1"/>
    <col min="778" max="778" width="9.5546875" style="1" bestFit="1" customWidth="1"/>
    <col min="779" max="779" width="9" style="1" bestFit="1" customWidth="1"/>
    <col min="780" max="780" width="9.5546875" style="1" bestFit="1" customWidth="1"/>
    <col min="781" max="1014" width="8.88671875" style="1"/>
    <col min="1015" max="1015" width="3.21875" style="1" customWidth="1"/>
    <col min="1016" max="1016" width="8.109375" style="1" customWidth="1"/>
    <col min="1017" max="1017" width="15.77734375" style="1" customWidth="1"/>
    <col min="1018" max="1019" width="10.44140625" style="1" customWidth="1"/>
    <col min="1020" max="1020" width="10.44140625" style="1" bestFit="1" customWidth="1"/>
    <col min="1021" max="1022" width="11.33203125" style="1" customWidth="1"/>
    <col min="1023" max="1023" width="5.109375" style="1" customWidth="1"/>
    <col min="1024" max="1024" width="3.21875" style="1" customWidth="1"/>
    <col min="1025" max="1025" width="7.5546875" style="1" customWidth="1"/>
    <col min="1026" max="1026" width="15.5546875" style="1" customWidth="1"/>
    <col min="1027" max="1027" width="11.6640625" style="1" customWidth="1"/>
    <col min="1028" max="1028" width="11.109375" style="1" customWidth="1"/>
    <col min="1029" max="1029" width="12.44140625" style="1" customWidth="1"/>
    <col min="1030" max="1030" width="19.33203125" style="1" bestFit="1" customWidth="1"/>
    <col min="1031" max="1033" width="9" style="1" bestFit="1" customWidth="1"/>
    <col min="1034" max="1034" width="9.5546875" style="1" bestFit="1" customWidth="1"/>
    <col min="1035" max="1035" width="9" style="1" bestFit="1" customWidth="1"/>
    <col min="1036" max="1036" width="9.5546875" style="1" bestFit="1" customWidth="1"/>
    <col min="1037" max="1270" width="8.88671875" style="1"/>
    <col min="1271" max="1271" width="3.21875" style="1" customWidth="1"/>
    <col min="1272" max="1272" width="8.109375" style="1" customWidth="1"/>
    <col min="1273" max="1273" width="15.77734375" style="1" customWidth="1"/>
    <col min="1274" max="1275" width="10.44140625" style="1" customWidth="1"/>
    <col min="1276" max="1276" width="10.44140625" style="1" bestFit="1" customWidth="1"/>
    <col min="1277" max="1278" width="11.33203125" style="1" customWidth="1"/>
    <col min="1279" max="1279" width="5.109375" style="1" customWidth="1"/>
    <col min="1280" max="1280" width="3.21875" style="1" customWidth="1"/>
    <col min="1281" max="1281" width="7.5546875" style="1" customWidth="1"/>
    <col min="1282" max="1282" width="15.5546875" style="1" customWidth="1"/>
    <col min="1283" max="1283" width="11.6640625" style="1" customWidth="1"/>
    <col min="1284" max="1284" width="11.109375" style="1" customWidth="1"/>
    <col min="1285" max="1285" width="12.44140625" style="1" customWidth="1"/>
    <col min="1286" max="1286" width="19.33203125" style="1" bestFit="1" customWidth="1"/>
    <col min="1287" max="1289" width="9" style="1" bestFit="1" customWidth="1"/>
    <col min="1290" max="1290" width="9.5546875" style="1" bestFit="1" customWidth="1"/>
    <col min="1291" max="1291" width="9" style="1" bestFit="1" customWidth="1"/>
    <col min="1292" max="1292" width="9.5546875" style="1" bestFit="1" customWidth="1"/>
    <col min="1293" max="1526" width="8.88671875" style="1"/>
    <col min="1527" max="1527" width="3.21875" style="1" customWidth="1"/>
    <col min="1528" max="1528" width="8.109375" style="1" customWidth="1"/>
    <col min="1529" max="1529" width="15.77734375" style="1" customWidth="1"/>
    <col min="1530" max="1531" width="10.44140625" style="1" customWidth="1"/>
    <col min="1532" max="1532" width="10.44140625" style="1" bestFit="1" customWidth="1"/>
    <col min="1533" max="1534" width="11.33203125" style="1" customWidth="1"/>
    <col min="1535" max="1535" width="5.109375" style="1" customWidth="1"/>
    <col min="1536" max="1536" width="3.21875" style="1" customWidth="1"/>
    <col min="1537" max="1537" width="7.5546875" style="1" customWidth="1"/>
    <col min="1538" max="1538" width="15.5546875" style="1" customWidth="1"/>
    <col min="1539" max="1539" width="11.6640625" style="1" customWidth="1"/>
    <col min="1540" max="1540" width="11.109375" style="1" customWidth="1"/>
    <col min="1541" max="1541" width="12.44140625" style="1" customWidth="1"/>
    <col min="1542" max="1542" width="19.33203125" style="1" bestFit="1" customWidth="1"/>
    <col min="1543" max="1545" width="9" style="1" bestFit="1" customWidth="1"/>
    <col min="1546" max="1546" width="9.5546875" style="1" bestFit="1" customWidth="1"/>
    <col min="1547" max="1547" width="9" style="1" bestFit="1" customWidth="1"/>
    <col min="1548" max="1548" width="9.5546875" style="1" bestFit="1" customWidth="1"/>
    <col min="1549" max="1782" width="8.88671875" style="1"/>
    <col min="1783" max="1783" width="3.21875" style="1" customWidth="1"/>
    <col min="1784" max="1784" width="8.109375" style="1" customWidth="1"/>
    <col min="1785" max="1785" width="15.77734375" style="1" customWidth="1"/>
    <col min="1786" max="1787" width="10.44140625" style="1" customWidth="1"/>
    <col min="1788" max="1788" width="10.44140625" style="1" bestFit="1" customWidth="1"/>
    <col min="1789" max="1790" width="11.33203125" style="1" customWidth="1"/>
    <col min="1791" max="1791" width="5.109375" style="1" customWidth="1"/>
    <col min="1792" max="1792" width="3.21875" style="1" customWidth="1"/>
    <col min="1793" max="1793" width="7.5546875" style="1" customWidth="1"/>
    <col min="1794" max="1794" width="15.5546875" style="1" customWidth="1"/>
    <col min="1795" max="1795" width="11.6640625" style="1" customWidth="1"/>
    <col min="1796" max="1796" width="11.109375" style="1" customWidth="1"/>
    <col min="1797" max="1797" width="12.44140625" style="1" customWidth="1"/>
    <col min="1798" max="1798" width="19.33203125" style="1" bestFit="1" customWidth="1"/>
    <col min="1799" max="1801" width="9" style="1" bestFit="1" customWidth="1"/>
    <col min="1802" max="1802" width="9.5546875" style="1" bestFit="1" customWidth="1"/>
    <col min="1803" max="1803" width="9" style="1" bestFit="1" customWidth="1"/>
    <col min="1804" max="1804" width="9.5546875" style="1" bestFit="1" customWidth="1"/>
    <col min="1805" max="2038" width="8.88671875" style="1"/>
    <col min="2039" max="2039" width="3.21875" style="1" customWidth="1"/>
    <col min="2040" max="2040" width="8.109375" style="1" customWidth="1"/>
    <col min="2041" max="2041" width="15.77734375" style="1" customWidth="1"/>
    <col min="2042" max="2043" width="10.44140625" style="1" customWidth="1"/>
    <col min="2044" max="2044" width="10.44140625" style="1" bestFit="1" customWidth="1"/>
    <col min="2045" max="2046" width="11.33203125" style="1" customWidth="1"/>
    <col min="2047" max="2047" width="5.109375" style="1" customWidth="1"/>
    <col min="2048" max="2048" width="3.21875" style="1" customWidth="1"/>
    <col min="2049" max="2049" width="7.5546875" style="1" customWidth="1"/>
    <col min="2050" max="2050" width="15.5546875" style="1" customWidth="1"/>
    <col min="2051" max="2051" width="11.6640625" style="1" customWidth="1"/>
    <col min="2052" max="2052" width="11.109375" style="1" customWidth="1"/>
    <col min="2053" max="2053" width="12.44140625" style="1" customWidth="1"/>
    <col min="2054" max="2054" width="19.33203125" style="1" bestFit="1" customWidth="1"/>
    <col min="2055" max="2057" width="9" style="1" bestFit="1" customWidth="1"/>
    <col min="2058" max="2058" width="9.5546875" style="1" bestFit="1" customWidth="1"/>
    <col min="2059" max="2059" width="9" style="1" bestFit="1" customWidth="1"/>
    <col min="2060" max="2060" width="9.5546875" style="1" bestFit="1" customWidth="1"/>
    <col min="2061" max="2294" width="8.88671875" style="1"/>
    <col min="2295" max="2295" width="3.21875" style="1" customWidth="1"/>
    <col min="2296" max="2296" width="8.109375" style="1" customWidth="1"/>
    <col min="2297" max="2297" width="15.77734375" style="1" customWidth="1"/>
    <col min="2298" max="2299" width="10.44140625" style="1" customWidth="1"/>
    <col min="2300" max="2300" width="10.44140625" style="1" bestFit="1" customWidth="1"/>
    <col min="2301" max="2302" width="11.33203125" style="1" customWidth="1"/>
    <col min="2303" max="2303" width="5.109375" style="1" customWidth="1"/>
    <col min="2304" max="2304" width="3.21875" style="1" customWidth="1"/>
    <col min="2305" max="2305" width="7.5546875" style="1" customWidth="1"/>
    <col min="2306" max="2306" width="15.5546875" style="1" customWidth="1"/>
    <col min="2307" max="2307" width="11.6640625" style="1" customWidth="1"/>
    <col min="2308" max="2308" width="11.109375" style="1" customWidth="1"/>
    <col min="2309" max="2309" width="12.44140625" style="1" customWidth="1"/>
    <col min="2310" max="2310" width="19.33203125" style="1" bestFit="1" customWidth="1"/>
    <col min="2311" max="2313" width="9" style="1" bestFit="1" customWidth="1"/>
    <col min="2314" max="2314" width="9.5546875" style="1" bestFit="1" customWidth="1"/>
    <col min="2315" max="2315" width="9" style="1" bestFit="1" customWidth="1"/>
    <col min="2316" max="2316" width="9.5546875" style="1" bestFit="1" customWidth="1"/>
    <col min="2317" max="2550" width="8.88671875" style="1"/>
    <col min="2551" max="2551" width="3.21875" style="1" customWidth="1"/>
    <col min="2552" max="2552" width="8.109375" style="1" customWidth="1"/>
    <col min="2553" max="2553" width="15.77734375" style="1" customWidth="1"/>
    <col min="2554" max="2555" width="10.44140625" style="1" customWidth="1"/>
    <col min="2556" max="2556" width="10.44140625" style="1" bestFit="1" customWidth="1"/>
    <col min="2557" max="2558" width="11.33203125" style="1" customWidth="1"/>
    <col min="2559" max="2559" width="5.109375" style="1" customWidth="1"/>
    <col min="2560" max="2560" width="3.21875" style="1" customWidth="1"/>
    <col min="2561" max="2561" width="7.5546875" style="1" customWidth="1"/>
    <col min="2562" max="2562" width="15.5546875" style="1" customWidth="1"/>
    <col min="2563" max="2563" width="11.6640625" style="1" customWidth="1"/>
    <col min="2564" max="2564" width="11.109375" style="1" customWidth="1"/>
    <col min="2565" max="2565" width="12.44140625" style="1" customWidth="1"/>
    <col min="2566" max="2566" width="19.33203125" style="1" bestFit="1" customWidth="1"/>
    <col min="2567" max="2569" width="9" style="1" bestFit="1" customWidth="1"/>
    <col min="2570" max="2570" width="9.5546875" style="1" bestFit="1" customWidth="1"/>
    <col min="2571" max="2571" width="9" style="1" bestFit="1" customWidth="1"/>
    <col min="2572" max="2572" width="9.5546875" style="1" bestFit="1" customWidth="1"/>
    <col min="2573" max="2806" width="8.88671875" style="1"/>
    <col min="2807" max="2807" width="3.21875" style="1" customWidth="1"/>
    <col min="2808" max="2808" width="8.109375" style="1" customWidth="1"/>
    <col min="2809" max="2809" width="15.77734375" style="1" customWidth="1"/>
    <col min="2810" max="2811" width="10.44140625" style="1" customWidth="1"/>
    <col min="2812" max="2812" width="10.44140625" style="1" bestFit="1" customWidth="1"/>
    <col min="2813" max="2814" width="11.33203125" style="1" customWidth="1"/>
    <col min="2815" max="2815" width="5.109375" style="1" customWidth="1"/>
    <col min="2816" max="2816" width="3.21875" style="1" customWidth="1"/>
    <col min="2817" max="2817" width="7.5546875" style="1" customWidth="1"/>
    <col min="2818" max="2818" width="15.5546875" style="1" customWidth="1"/>
    <col min="2819" max="2819" width="11.6640625" style="1" customWidth="1"/>
    <col min="2820" max="2820" width="11.109375" style="1" customWidth="1"/>
    <col min="2821" max="2821" width="12.44140625" style="1" customWidth="1"/>
    <col min="2822" max="2822" width="19.33203125" style="1" bestFit="1" customWidth="1"/>
    <col min="2823" max="2825" width="9" style="1" bestFit="1" customWidth="1"/>
    <col min="2826" max="2826" width="9.5546875" style="1" bestFit="1" customWidth="1"/>
    <col min="2827" max="2827" width="9" style="1" bestFit="1" customWidth="1"/>
    <col min="2828" max="2828" width="9.5546875" style="1" bestFit="1" customWidth="1"/>
    <col min="2829" max="3062" width="8.88671875" style="1"/>
    <col min="3063" max="3063" width="3.21875" style="1" customWidth="1"/>
    <col min="3064" max="3064" width="8.109375" style="1" customWidth="1"/>
    <col min="3065" max="3065" width="15.77734375" style="1" customWidth="1"/>
    <col min="3066" max="3067" width="10.44140625" style="1" customWidth="1"/>
    <col min="3068" max="3068" width="10.44140625" style="1" bestFit="1" customWidth="1"/>
    <col min="3069" max="3070" width="11.33203125" style="1" customWidth="1"/>
    <col min="3071" max="3071" width="5.109375" style="1" customWidth="1"/>
    <col min="3072" max="3072" width="3.21875" style="1" customWidth="1"/>
    <col min="3073" max="3073" width="7.5546875" style="1" customWidth="1"/>
    <col min="3074" max="3074" width="15.5546875" style="1" customWidth="1"/>
    <col min="3075" max="3075" width="11.6640625" style="1" customWidth="1"/>
    <col min="3076" max="3076" width="11.109375" style="1" customWidth="1"/>
    <col min="3077" max="3077" width="12.44140625" style="1" customWidth="1"/>
    <col min="3078" max="3078" width="19.33203125" style="1" bestFit="1" customWidth="1"/>
    <col min="3079" max="3081" width="9" style="1" bestFit="1" customWidth="1"/>
    <col min="3082" max="3082" width="9.5546875" style="1" bestFit="1" customWidth="1"/>
    <col min="3083" max="3083" width="9" style="1" bestFit="1" customWidth="1"/>
    <col min="3084" max="3084" width="9.5546875" style="1" bestFit="1" customWidth="1"/>
    <col min="3085" max="3318" width="8.88671875" style="1"/>
    <col min="3319" max="3319" width="3.21875" style="1" customWidth="1"/>
    <col min="3320" max="3320" width="8.109375" style="1" customWidth="1"/>
    <col min="3321" max="3321" width="15.77734375" style="1" customWidth="1"/>
    <col min="3322" max="3323" width="10.44140625" style="1" customWidth="1"/>
    <col min="3324" max="3324" width="10.44140625" style="1" bestFit="1" customWidth="1"/>
    <col min="3325" max="3326" width="11.33203125" style="1" customWidth="1"/>
    <col min="3327" max="3327" width="5.109375" style="1" customWidth="1"/>
    <col min="3328" max="3328" width="3.21875" style="1" customWidth="1"/>
    <col min="3329" max="3329" width="7.5546875" style="1" customWidth="1"/>
    <col min="3330" max="3330" width="15.5546875" style="1" customWidth="1"/>
    <col min="3331" max="3331" width="11.6640625" style="1" customWidth="1"/>
    <col min="3332" max="3332" width="11.109375" style="1" customWidth="1"/>
    <col min="3333" max="3333" width="12.44140625" style="1" customWidth="1"/>
    <col min="3334" max="3334" width="19.33203125" style="1" bestFit="1" customWidth="1"/>
    <col min="3335" max="3337" width="9" style="1" bestFit="1" customWidth="1"/>
    <col min="3338" max="3338" width="9.5546875" style="1" bestFit="1" customWidth="1"/>
    <col min="3339" max="3339" width="9" style="1" bestFit="1" customWidth="1"/>
    <col min="3340" max="3340" width="9.5546875" style="1" bestFit="1" customWidth="1"/>
    <col min="3341" max="3574" width="8.88671875" style="1"/>
    <col min="3575" max="3575" width="3.21875" style="1" customWidth="1"/>
    <col min="3576" max="3576" width="8.109375" style="1" customWidth="1"/>
    <col min="3577" max="3577" width="15.77734375" style="1" customWidth="1"/>
    <col min="3578" max="3579" width="10.44140625" style="1" customWidth="1"/>
    <col min="3580" max="3580" width="10.44140625" style="1" bestFit="1" customWidth="1"/>
    <col min="3581" max="3582" width="11.33203125" style="1" customWidth="1"/>
    <col min="3583" max="3583" width="5.109375" style="1" customWidth="1"/>
    <col min="3584" max="3584" width="3.21875" style="1" customWidth="1"/>
    <col min="3585" max="3585" width="7.5546875" style="1" customWidth="1"/>
    <col min="3586" max="3586" width="15.5546875" style="1" customWidth="1"/>
    <col min="3587" max="3587" width="11.6640625" style="1" customWidth="1"/>
    <col min="3588" max="3588" width="11.109375" style="1" customWidth="1"/>
    <col min="3589" max="3589" width="12.44140625" style="1" customWidth="1"/>
    <col min="3590" max="3590" width="19.33203125" style="1" bestFit="1" customWidth="1"/>
    <col min="3591" max="3593" width="9" style="1" bestFit="1" customWidth="1"/>
    <col min="3594" max="3594" width="9.5546875" style="1" bestFit="1" customWidth="1"/>
    <col min="3595" max="3595" width="9" style="1" bestFit="1" customWidth="1"/>
    <col min="3596" max="3596" width="9.5546875" style="1" bestFit="1" customWidth="1"/>
    <col min="3597" max="3830" width="8.88671875" style="1"/>
    <col min="3831" max="3831" width="3.21875" style="1" customWidth="1"/>
    <col min="3832" max="3832" width="8.109375" style="1" customWidth="1"/>
    <col min="3833" max="3833" width="15.77734375" style="1" customWidth="1"/>
    <col min="3834" max="3835" width="10.44140625" style="1" customWidth="1"/>
    <col min="3836" max="3836" width="10.44140625" style="1" bestFit="1" customWidth="1"/>
    <col min="3837" max="3838" width="11.33203125" style="1" customWidth="1"/>
    <col min="3839" max="3839" width="5.109375" style="1" customWidth="1"/>
    <col min="3840" max="3840" width="3.21875" style="1" customWidth="1"/>
    <col min="3841" max="3841" width="7.5546875" style="1" customWidth="1"/>
    <col min="3842" max="3842" width="15.5546875" style="1" customWidth="1"/>
    <col min="3843" max="3843" width="11.6640625" style="1" customWidth="1"/>
    <col min="3844" max="3844" width="11.109375" style="1" customWidth="1"/>
    <col min="3845" max="3845" width="12.44140625" style="1" customWidth="1"/>
    <col min="3846" max="3846" width="19.33203125" style="1" bestFit="1" customWidth="1"/>
    <col min="3847" max="3849" width="9" style="1" bestFit="1" customWidth="1"/>
    <col min="3850" max="3850" width="9.5546875" style="1" bestFit="1" customWidth="1"/>
    <col min="3851" max="3851" width="9" style="1" bestFit="1" customWidth="1"/>
    <col min="3852" max="3852" width="9.5546875" style="1" bestFit="1" customWidth="1"/>
    <col min="3853" max="4086" width="8.88671875" style="1"/>
    <col min="4087" max="4087" width="3.21875" style="1" customWidth="1"/>
    <col min="4088" max="4088" width="8.109375" style="1" customWidth="1"/>
    <col min="4089" max="4089" width="15.77734375" style="1" customWidth="1"/>
    <col min="4090" max="4091" width="10.44140625" style="1" customWidth="1"/>
    <col min="4092" max="4092" width="10.44140625" style="1" bestFit="1" customWidth="1"/>
    <col min="4093" max="4094" width="11.33203125" style="1" customWidth="1"/>
    <col min="4095" max="4095" width="5.109375" style="1" customWidth="1"/>
    <col min="4096" max="4096" width="3.21875" style="1" customWidth="1"/>
    <col min="4097" max="4097" width="7.5546875" style="1" customWidth="1"/>
    <col min="4098" max="4098" width="15.5546875" style="1" customWidth="1"/>
    <col min="4099" max="4099" width="11.6640625" style="1" customWidth="1"/>
    <col min="4100" max="4100" width="11.109375" style="1" customWidth="1"/>
    <col min="4101" max="4101" width="12.44140625" style="1" customWidth="1"/>
    <col min="4102" max="4102" width="19.33203125" style="1" bestFit="1" customWidth="1"/>
    <col min="4103" max="4105" width="9" style="1" bestFit="1" customWidth="1"/>
    <col min="4106" max="4106" width="9.5546875" style="1" bestFit="1" customWidth="1"/>
    <col min="4107" max="4107" width="9" style="1" bestFit="1" customWidth="1"/>
    <col min="4108" max="4108" width="9.5546875" style="1" bestFit="1" customWidth="1"/>
    <col min="4109" max="4342" width="8.88671875" style="1"/>
    <col min="4343" max="4343" width="3.21875" style="1" customWidth="1"/>
    <col min="4344" max="4344" width="8.109375" style="1" customWidth="1"/>
    <col min="4345" max="4345" width="15.77734375" style="1" customWidth="1"/>
    <col min="4346" max="4347" width="10.44140625" style="1" customWidth="1"/>
    <col min="4348" max="4348" width="10.44140625" style="1" bestFit="1" customWidth="1"/>
    <col min="4349" max="4350" width="11.33203125" style="1" customWidth="1"/>
    <col min="4351" max="4351" width="5.109375" style="1" customWidth="1"/>
    <col min="4352" max="4352" width="3.21875" style="1" customWidth="1"/>
    <col min="4353" max="4353" width="7.5546875" style="1" customWidth="1"/>
    <col min="4354" max="4354" width="15.5546875" style="1" customWidth="1"/>
    <col min="4355" max="4355" width="11.6640625" style="1" customWidth="1"/>
    <col min="4356" max="4356" width="11.109375" style="1" customWidth="1"/>
    <col min="4357" max="4357" width="12.44140625" style="1" customWidth="1"/>
    <col min="4358" max="4358" width="19.33203125" style="1" bestFit="1" customWidth="1"/>
    <col min="4359" max="4361" width="9" style="1" bestFit="1" customWidth="1"/>
    <col min="4362" max="4362" width="9.5546875" style="1" bestFit="1" customWidth="1"/>
    <col min="4363" max="4363" width="9" style="1" bestFit="1" customWidth="1"/>
    <col min="4364" max="4364" width="9.5546875" style="1" bestFit="1" customWidth="1"/>
    <col min="4365" max="4598" width="8.88671875" style="1"/>
    <col min="4599" max="4599" width="3.21875" style="1" customWidth="1"/>
    <col min="4600" max="4600" width="8.109375" style="1" customWidth="1"/>
    <col min="4601" max="4601" width="15.77734375" style="1" customWidth="1"/>
    <col min="4602" max="4603" width="10.44140625" style="1" customWidth="1"/>
    <col min="4604" max="4604" width="10.44140625" style="1" bestFit="1" customWidth="1"/>
    <col min="4605" max="4606" width="11.33203125" style="1" customWidth="1"/>
    <col min="4607" max="4607" width="5.109375" style="1" customWidth="1"/>
    <col min="4608" max="4608" width="3.21875" style="1" customWidth="1"/>
    <col min="4609" max="4609" width="7.5546875" style="1" customWidth="1"/>
    <col min="4610" max="4610" width="15.5546875" style="1" customWidth="1"/>
    <col min="4611" max="4611" width="11.6640625" style="1" customWidth="1"/>
    <col min="4612" max="4612" width="11.109375" style="1" customWidth="1"/>
    <col min="4613" max="4613" width="12.44140625" style="1" customWidth="1"/>
    <col min="4614" max="4614" width="19.33203125" style="1" bestFit="1" customWidth="1"/>
    <col min="4615" max="4617" width="9" style="1" bestFit="1" customWidth="1"/>
    <col min="4618" max="4618" width="9.5546875" style="1" bestFit="1" customWidth="1"/>
    <col min="4619" max="4619" width="9" style="1" bestFit="1" customWidth="1"/>
    <col min="4620" max="4620" width="9.5546875" style="1" bestFit="1" customWidth="1"/>
    <col min="4621" max="4854" width="8.88671875" style="1"/>
    <col min="4855" max="4855" width="3.21875" style="1" customWidth="1"/>
    <col min="4856" max="4856" width="8.109375" style="1" customWidth="1"/>
    <col min="4857" max="4857" width="15.77734375" style="1" customWidth="1"/>
    <col min="4858" max="4859" width="10.44140625" style="1" customWidth="1"/>
    <col min="4860" max="4860" width="10.44140625" style="1" bestFit="1" customWidth="1"/>
    <col min="4861" max="4862" width="11.33203125" style="1" customWidth="1"/>
    <col min="4863" max="4863" width="5.109375" style="1" customWidth="1"/>
    <col min="4864" max="4864" width="3.21875" style="1" customWidth="1"/>
    <col min="4865" max="4865" width="7.5546875" style="1" customWidth="1"/>
    <col min="4866" max="4866" width="15.5546875" style="1" customWidth="1"/>
    <col min="4867" max="4867" width="11.6640625" style="1" customWidth="1"/>
    <col min="4868" max="4868" width="11.109375" style="1" customWidth="1"/>
    <col min="4869" max="4869" width="12.44140625" style="1" customWidth="1"/>
    <col min="4870" max="4870" width="19.33203125" style="1" bestFit="1" customWidth="1"/>
    <col min="4871" max="4873" width="9" style="1" bestFit="1" customWidth="1"/>
    <col min="4874" max="4874" width="9.5546875" style="1" bestFit="1" customWidth="1"/>
    <col min="4875" max="4875" width="9" style="1" bestFit="1" customWidth="1"/>
    <col min="4876" max="4876" width="9.5546875" style="1" bestFit="1" customWidth="1"/>
    <col min="4877" max="5110" width="8.88671875" style="1"/>
    <col min="5111" max="5111" width="3.21875" style="1" customWidth="1"/>
    <col min="5112" max="5112" width="8.109375" style="1" customWidth="1"/>
    <col min="5113" max="5113" width="15.77734375" style="1" customWidth="1"/>
    <col min="5114" max="5115" width="10.44140625" style="1" customWidth="1"/>
    <col min="5116" max="5116" width="10.44140625" style="1" bestFit="1" customWidth="1"/>
    <col min="5117" max="5118" width="11.33203125" style="1" customWidth="1"/>
    <col min="5119" max="5119" width="5.109375" style="1" customWidth="1"/>
    <col min="5120" max="5120" width="3.21875" style="1" customWidth="1"/>
    <col min="5121" max="5121" width="7.5546875" style="1" customWidth="1"/>
    <col min="5122" max="5122" width="15.5546875" style="1" customWidth="1"/>
    <col min="5123" max="5123" width="11.6640625" style="1" customWidth="1"/>
    <col min="5124" max="5124" width="11.109375" style="1" customWidth="1"/>
    <col min="5125" max="5125" width="12.44140625" style="1" customWidth="1"/>
    <col min="5126" max="5126" width="19.33203125" style="1" bestFit="1" customWidth="1"/>
    <col min="5127" max="5129" width="9" style="1" bestFit="1" customWidth="1"/>
    <col min="5130" max="5130" width="9.5546875" style="1" bestFit="1" customWidth="1"/>
    <col min="5131" max="5131" width="9" style="1" bestFit="1" customWidth="1"/>
    <col min="5132" max="5132" width="9.5546875" style="1" bestFit="1" customWidth="1"/>
    <col min="5133" max="5366" width="8.88671875" style="1"/>
    <col min="5367" max="5367" width="3.21875" style="1" customWidth="1"/>
    <col min="5368" max="5368" width="8.109375" style="1" customWidth="1"/>
    <col min="5369" max="5369" width="15.77734375" style="1" customWidth="1"/>
    <col min="5370" max="5371" width="10.44140625" style="1" customWidth="1"/>
    <col min="5372" max="5372" width="10.44140625" style="1" bestFit="1" customWidth="1"/>
    <col min="5373" max="5374" width="11.33203125" style="1" customWidth="1"/>
    <col min="5375" max="5375" width="5.109375" style="1" customWidth="1"/>
    <col min="5376" max="5376" width="3.21875" style="1" customWidth="1"/>
    <col min="5377" max="5377" width="7.5546875" style="1" customWidth="1"/>
    <col min="5378" max="5378" width="15.5546875" style="1" customWidth="1"/>
    <col min="5379" max="5379" width="11.6640625" style="1" customWidth="1"/>
    <col min="5380" max="5380" width="11.109375" style="1" customWidth="1"/>
    <col min="5381" max="5381" width="12.44140625" style="1" customWidth="1"/>
    <col min="5382" max="5382" width="19.33203125" style="1" bestFit="1" customWidth="1"/>
    <col min="5383" max="5385" width="9" style="1" bestFit="1" customWidth="1"/>
    <col min="5386" max="5386" width="9.5546875" style="1" bestFit="1" customWidth="1"/>
    <col min="5387" max="5387" width="9" style="1" bestFit="1" customWidth="1"/>
    <col min="5388" max="5388" width="9.5546875" style="1" bestFit="1" customWidth="1"/>
    <col min="5389" max="5622" width="8.88671875" style="1"/>
    <col min="5623" max="5623" width="3.21875" style="1" customWidth="1"/>
    <col min="5624" max="5624" width="8.109375" style="1" customWidth="1"/>
    <col min="5625" max="5625" width="15.77734375" style="1" customWidth="1"/>
    <col min="5626" max="5627" width="10.44140625" style="1" customWidth="1"/>
    <col min="5628" max="5628" width="10.44140625" style="1" bestFit="1" customWidth="1"/>
    <col min="5629" max="5630" width="11.33203125" style="1" customWidth="1"/>
    <col min="5631" max="5631" width="5.109375" style="1" customWidth="1"/>
    <col min="5632" max="5632" width="3.21875" style="1" customWidth="1"/>
    <col min="5633" max="5633" width="7.5546875" style="1" customWidth="1"/>
    <col min="5634" max="5634" width="15.5546875" style="1" customWidth="1"/>
    <col min="5635" max="5635" width="11.6640625" style="1" customWidth="1"/>
    <col min="5636" max="5636" width="11.109375" style="1" customWidth="1"/>
    <col min="5637" max="5637" width="12.44140625" style="1" customWidth="1"/>
    <col min="5638" max="5638" width="19.33203125" style="1" bestFit="1" customWidth="1"/>
    <col min="5639" max="5641" width="9" style="1" bestFit="1" customWidth="1"/>
    <col min="5642" max="5642" width="9.5546875" style="1" bestFit="1" customWidth="1"/>
    <col min="5643" max="5643" width="9" style="1" bestFit="1" customWidth="1"/>
    <col min="5644" max="5644" width="9.5546875" style="1" bestFit="1" customWidth="1"/>
    <col min="5645" max="5878" width="8.88671875" style="1"/>
    <col min="5879" max="5879" width="3.21875" style="1" customWidth="1"/>
    <col min="5880" max="5880" width="8.109375" style="1" customWidth="1"/>
    <col min="5881" max="5881" width="15.77734375" style="1" customWidth="1"/>
    <col min="5882" max="5883" width="10.44140625" style="1" customWidth="1"/>
    <col min="5884" max="5884" width="10.44140625" style="1" bestFit="1" customWidth="1"/>
    <col min="5885" max="5886" width="11.33203125" style="1" customWidth="1"/>
    <col min="5887" max="5887" width="5.109375" style="1" customWidth="1"/>
    <col min="5888" max="5888" width="3.21875" style="1" customWidth="1"/>
    <col min="5889" max="5889" width="7.5546875" style="1" customWidth="1"/>
    <col min="5890" max="5890" width="15.5546875" style="1" customWidth="1"/>
    <col min="5891" max="5891" width="11.6640625" style="1" customWidth="1"/>
    <col min="5892" max="5892" width="11.109375" style="1" customWidth="1"/>
    <col min="5893" max="5893" width="12.44140625" style="1" customWidth="1"/>
    <col min="5894" max="5894" width="19.33203125" style="1" bestFit="1" customWidth="1"/>
    <col min="5895" max="5897" width="9" style="1" bestFit="1" customWidth="1"/>
    <col min="5898" max="5898" width="9.5546875" style="1" bestFit="1" customWidth="1"/>
    <col min="5899" max="5899" width="9" style="1" bestFit="1" customWidth="1"/>
    <col min="5900" max="5900" width="9.5546875" style="1" bestFit="1" customWidth="1"/>
    <col min="5901" max="6134" width="8.88671875" style="1"/>
    <col min="6135" max="6135" width="3.21875" style="1" customWidth="1"/>
    <col min="6136" max="6136" width="8.109375" style="1" customWidth="1"/>
    <col min="6137" max="6137" width="15.77734375" style="1" customWidth="1"/>
    <col min="6138" max="6139" width="10.44140625" style="1" customWidth="1"/>
    <col min="6140" max="6140" width="10.44140625" style="1" bestFit="1" customWidth="1"/>
    <col min="6141" max="6142" width="11.33203125" style="1" customWidth="1"/>
    <col min="6143" max="6143" width="5.109375" style="1" customWidth="1"/>
    <col min="6144" max="6144" width="3.21875" style="1" customWidth="1"/>
    <col min="6145" max="6145" width="7.5546875" style="1" customWidth="1"/>
    <col min="6146" max="6146" width="15.5546875" style="1" customWidth="1"/>
    <col min="6147" max="6147" width="11.6640625" style="1" customWidth="1"/>
    <col min="6148" max="6148" width="11.109375" style="1" customWidth="1"/>
    <col min="6149" max="6149" width="12.44140625" style="1" customWidth="1"/>
    <col min="6150" max="6150" width="19.33203125" style="1" bestFit="1" customWidth="1"/>
    <col min="6151" max="6153" width="9" style="1" bestFit="1" customWidth="1"/>
    <col min="6154" max="6154" width="9.5546875" style="1" bestFit="1" customWidth="1"/>
    <col min="6155" max="6155" width="9" style="1" bestFit="1" customWidth="1"/>
    <col min="6156" max="6156" width="9.5546875" style="1" bestFit="1" customWidth="1"/>
    <col min="6157" max="6390" width="8.88671875" style="1"/>
    <col min="6391" max="6391" width="3.21875" style="1" customWidth="1"/>
    <col min="6392" max="6392" width="8.109375" style="1" customWidth="1"/>
    <col min="6393" max="6393" width="15.77734375" style="1" customWidth="1"/>
    <col min="6394" max="6395" width="10.44140625" style="1" customWidth="1"/>
    <col min="6396" max="6396" width="10.44140625" style="1" bestFit="1" customWidth="1"/>
    <col min="6397" max="6398" width="11.33203125" style="1" customWidth="1"/>
    <col min="6399" max="6399" width="5.109375" style="1" customWidth="1"/>
    <col min="6400" max="6400" width="3.21875" style="1" customWidth="1"/>
    <col min="6401" max="6401" width="7.5546875" style="1" customWidth="1"/>
    <col min="6402" max="6402" width="15.5546875" style="1" customWidth="1"/>
    <col min="6403" max="6403" width="11.6640625" style="1" customWidth="1"/>
    <col min="6404" max="6404" width="11.109375" style="1" customWidth="1"/>
    <col min="6405" max="6405" width="12.44140625" style="1" customWidth="1"/>
    <col min="6406" max="6406" width="19.33203125" style="1" bestFit="1" customWidth="1"/>
    <col min="6407" max="6409" width="9" style="1" bestFit="1" customWidth="1"/>
    <col min="6410" max="6410" width="9.5546875" style="1" bestFit="1" customWidth="1"/>
    <col min="6411" max="6411" width="9" style="1" bestFit="1" customWidth="1"/>
    <col min="6412" max="6412" width="9.5546875" style="1" bestFit="1" customWidth="1"/>
    <col min="6413" max="6646" width="8.88671875" style="1"/>
    <col min="6647" max="6647" width="3.21875" style="1" customWidth="1"/>
    <col min="6648" max="6648" width="8.109375" style="1" customWidth="1"/>
    <col min="6649" max="6649" width="15.77734375" style="1" customWidth="1"/>
    <col min="6650" max="6651" width="10.44140625" style="1" customWidth="1"/>
    <col min="6652" max="6652" width="10.44140625" style="1" bestFit="1" customWidth="1"/>
    <col min="6653" max="6654" width="11.33203125" style="1" customWidth="1"/>
    <col min="6655" max="6655" width="5.109375" style="1" customWidth="1"/>
    <col min="6656" max="6656" width="3.21875" style="1" customWidth="1"/>
    <col min="6657" max="6657" width="7.5546875" style="1" customWidth="1"/>
    <col min="6658" max="6658" width="15.5546875" style="1" customWidth="1"/>
    <col min="6659" max="6659" width="11.6640625" style="1" customWidth="1"/>
    <col min="6660" max="6660" width="11.109375" style="1" customWidth="1"/>
    <col min="6661" max="6661" width="12.44140625" style="1" customWidth="1"/>
    <col min="6662" max="6662" width="19.33203125" style="1" bestFit="1" customWidth="1"/>
    <col min="6663" max="6665" width="9" style="1" bestFit="1" customWidth="1"/>
    <col min="6666" max="6666" width="9.5546875" style="1" bestFit="1" customWidth="1"/>
    <col min="6667" max="6667" width="9" style="1" bestFit="1" customWidth="1"/>
    <col min="6668" max="6668" width="9.5546875" style="1" bestFit="1" customWidth="1"/>
    <col min="6669" max="6902" width="8.88671875" style="1"/>
    <col min="6903" max="6903" width="3.21875" style="1" customWidth="1"/>
    <col min="6904" max="6904" width="8.109375" style="1" customWidth="1"/>
    <col min="6905" max="6905" width="15.77734375" style="1" customWidth="1"/>
    <col min="6906" max="6907" width="10.44140625" style="1" customWidth="1"/>
    <col min="6908" max="6908" width="10.44140625" style="1" bestFit="1" customWidth="1"/>
    <col min="6909" max="6910" width="11.33203125" style="1" customWidth="1"/>
    <col min="6911" max="6911" width="5.109375" style="1" customWidth="1"/>
    <col min="6912" max="6912" width="3.21875" style="1" customWidth="1"/>
    <col min="6913" max="6913" width="7.5546875" style="1" customWidth="1"/>
    <col min="6914" max="6914" width="15.5546875" style="1" customWidth="1"/>
    <col min="6915" max="6915" width="11.6640625" style="1" customWidth="1"/>
    <col min="6916" max="6916" width="11.109375" style="1" customWidth="1"/>
    <col min="6917" max="6917" width="12.44140625" style="1" customWidth="1"/>
    <col min="6918" max="6918" width="19.33203125" style="1" bestFit="1" customWidth="1"/>
    <col min="6919" max="6921" width="9" style="1" bestFit="1" customWidth="1"/>
    <col min="6922" max="6922" width="9.5546875" style="1" bestFit="1" customWidth="1"/>
    <col min="6923" max="6923" width="9" style="1" bestFit="1" customWidth="1"/>
    <col min="6924" max="6924" width="9.5546875" style="1" bestFit="1" customWidth="1"/>
    <col min="6925" max="7158" width="8.88671875" style="1"/>
    <col min="7159" max="7159" width="3.21875" style="1" customWidth="1"/>
    <col min="7160" max="7160" width="8.109375" style="1" customWidth="1"/>
    <col min="7161" max="7161" width="15.77734375" style="1" customWidth="1"/>
    <col min="7162" max="7163" width="10.44140625" style="1" customWidth="1"/>
    <col min="7164" max="7164" width="10.44140625" style="1" bestFit="1" customWidth="1"/>
    <col min="7165" max="7166" width="11.33203125" style="1" customWidth="1"/>
    <col min="7167" max="7167" width="5.109375" style="1" customWidth="1"/>
    <col min="7168" max="7168" width="3.21875" style="1" customWidth="1"/>
    <col min="7169" max="7169" width="7.5546875" style="1" customWidth="1"/>
    <col min="7170" max="7170" width="15.5546875" style="1" customWidth="1"/>
    <col min="7171" max="7171" width="11.6640625" style="1" customWidth="1"/>
    <col min="7172" max="7172" width="11.109375" style="1" customWidth="1"/>
    <col min="7173" max="7173" width="12.44140625" style="1" customWidth="1"/>
    <col min="7174" max="7174" width="19.33203125" style="1" bestFit="1" customWidth="1"/>
    <col min="7175" max="7177" width="9" style="1" bestFit="1" customWidth="1"/>
    <col min="7178" max="7178" width="9.5546875" style="1" bestFit="1" customWidth="1"/>
    <col min="7179" max="7179" width="9" style="1" bestFit="1" customWidth="1"/>
    <col min="7180" max="7180" width="9.5546875" style="1" bestFit="1" customWidth="1"/>
    <col min="7181" max="7414" width="8.88671875" style="1"/>
    <col min="7415" max="7415" width="3.21875" style="1" customWidth="1"/>
    <col min="7416" max="7416" width="8.109375" style="1" customWidth="1"/>
    <col min="7417" max="7417" width="15.77734375" style="1" customWidth="1"/>
    <col min="7418" max="7419" width="10.44140625" style="1" customWidth="1"/>
    <col min="7420" max="7420" width="10.44140625" style="1" bestFit="1" customWidth="1"/>
    <col min="7421" max="7422" width="11.33203125" style="1" customWidth="1"/>
    <col min="7423" max="7423" width="5.109375" style="1" customWidth="1"/>
    <col min="7424" max="7424" width="3.21875" style="1" customWidth="1"/>
    <col min="7425" max="7425" width="7.5546875" style="1" customWidth="1"/>
    <col min="7426" max="7426" width="15.5546875" style="1" customWidth="1"/>
    <col min="7427" max="7427" width="11.6640625" style="1" customWidth="1"/>
    <col min="7428" max="7428" width="11.109375" style="1" customWidth="1"/>
    <col min="7429" max="7429" width="12.44140625" style="1" customWidth="1"/>
    <col min="7430" max="7430" width="19.33203125" style="1" bestFit="1" customWidth="1"/>
    <col min="7431" max="7433" width="9" style="1" bestFit="1" customWidth="1"/>
    <col min="7434" max="7434" width="9.5546875" style="1" bestFit="1" customWidth="1"/>
    <col min="7435" max="7435" width="9" style="1" bestFit="1" customWidth="1"/>
    <col min="7436" max="7436" width="9.5546875" style="1" bestFit="1" customWidth="1"/>
    <col min="7437" max="7670" width="8.88671875" style="1"/>
    <col min="7671" max="7671" width="3.21875" style="1" customWidth="1"/>
    <col min="7672" max="7672" width="8.109375" style="1" customWidth="1"/>
    <col min="7673" max="7673" width="15.77734375" style="1" customWidth="1"/>
    <col min="7674" max="7675" width="10.44140625" style="1" customWidth="1"/>
    <col min="7676" max="7676" width="10.44140625" style="1" bestFit="1" customWidth="1"/>
    <col min="7677" max="7678" width="11.33203125" style="1" customWidth="1"/>
    <col min="7679" max="7679" width="5.109375" style="1" customWidth="1"/>
    <col min="7680" max="7680" width="3.21875" style="1" customWidth="1"/>
    <col min="7681" max="7681" width="7.5546875" style="1" customWidth="1"/>
    <col min="7682" max="7682" width="15.5546875" style="1" customWidth="1"/>
    <col min="7683" max="7683" width="11.6640625" style="1" customWidth="1"/>
    <col min="7684" max="7684" width="11.109375" style="1" customWidth="1"/>
    <col min="7685" max="7685" width="12.44140625" style="1" customWidth="1"/>
    <col min="7686" max="7686" width="19.33203125" style="1" bestFit="1" customWidth="1"/>
    <col min="7687" max="7689" width="9" style="1" bestFit="1" customWidth="1"/>
    <col min="7690" max="7690" width="9.5546875" style="1" bestFit="1" customWidth="1"/>
    <col min="7691" max="7691" width="9" style="1" bestFit="1" customWidth="1"/>
    <col min="7692" max="7692" width="9.5546875" style="1" bestFit="1" customWidth="1"/>
    <col min="7693" max="7926" width="8.88671875" style="1"/>
    <col min="7927" max="7927" width="3.21875" style="1" customWidth="1"/>
    <col min="7928" max="7928" width="8.109375" style="1" customWidth="1"/>
    <col min="7929" max="7929" width="15.77734375" style="1" customWidth="1"/>
    <col min="7930" max="7931" width="10.44140625" style="1" customWidth="1"/>
    <col min="7932" max="7932" width="10.44140625" style="1" bestFit="1" customWidth="1"/>
    <col min="7933" max="7934" width="11.33203125" style="1" customWidth="1"/>
    <col min="7935" max="7935" width="5.109375" style="1" customWidth="1"/>
    <col min="7936" max="7936" width="3.21875" style="1" customWidth="1"/>
    <col min="7937" max="7937" width="7.5546875" style="1" customWidth="1"/>
    <col min="7938" max="7938" width="15.5546875" style="1" customWidth="1"/>
    <col min="7939" max="7939" width="11.6640625" style="1" customWidth="1"/>
    <col min="7940" max="7940" width="11.109375" style="1" customWidth="1"/>
    <col min="7941" max="7941" width="12.44140625" style="1" customWidth="1"/>
    <col min="7942" max="7942" width="19.33203125" style="1" bestFit="1" customWidth="1"/>
    <col min="7943" max="7945" width="9" style="1" bestFit="1" customWidth="1"/>
    <col min="7946" max="7946" width="9.5546875" style="1" bestFit="1" customWidth="1"/>
    <col min="7947" max="7947" width="9" style="1" bestFit="1" customWidth="1"/>
    <col min="7948" max="7948" width="9.5546875" style="1" bestFit="1" customWidth="1"/>
    <col min="7949" max="8182" width="8.88671875" style="1"/>
    <col min="8183" max="8183" width="3.21875" style="1" customWidth="1"/>
    <col min="8184" max="8184" width="8.109375" style="1" customWidth="1"/>
    <col min="8185" max="8185" width="15.77734375" style="1" customWidth="1"/>
    <col min="8186" max="8187" width="10.44140625" style="1" customWidth="1"/>
    <col min="8188" max="8188" width="10.44140625" style="1" bestFit="1" customWidth="1"/>
    <col min="8189" max="8190" width="11.33203125" style="1" customWidth="1"/>
    <col min="8191" max="8191" width="5.109375" style="1" customWidth="1"/>
    <col min="8192" max="8192" width="3.21875" style="1" customWidth="1"/>
    <col min="8193" max="8193" width="7.5546875" style="1" customWidth="1"/>
    <col min="8194" max="8194" width="15.5546875" style="1" customWidth="1"/>
    <col min="8195" max="8195" width="11.6640625" style="1" customWidth="1"/>
    <col min="8196" max="8196" width="11.109375" style="1" customWidth="1"/>
    <col min="8197" max="8197" width="12.44140625" style="1" customWidth="1"/>
    <col min="8198" max="8198" width="19.33203125" style="1" bestFit="1" customWidth="1"/>
    <col min="8199" max="8201" width="9" style="1" bestFit="1" customWidth="1"/>
    <col min="8202" max="8202" width="9.5546875" style="1" bestFit="1" customWidth="1"/>
    <col min="8203" max="8203" width="9" style="1" bestFit="1" customWidth="1"/>
    <col min="8204" max="8204" width="9.5546875" style="1" bestFit="1" customWidth="1"/>
    <col min="8205" max="8438" width="8.88671875" style="1"/>
    <col min="8439" max="8439" width="3.21875" style="1" customWidth="1"/>
    <col min="8440" max="8440" width="8.109375" style="1" customWidth="1"/>
    <col min="8441" max="8441" width="15.77734375" style="1" customWidth="1"/>
    <col min="8442" max="8443" width="10.44140625" style="1" customWidth="1"/>
    <col min="8444" max="8444" width="10.44140625" style="1" bestFit="1" customWidth="1"/>
    <col min="8445" max="8446" width="11.33203125" style="1" customWidth="1"/>
    <col min="8447" max="8447" width="5.109375" style="1" customWidth="1"/>
    <col min="8448" max="8448" width="3.21875" style="1" customWidth="1"/>
    <col min="8449" max="8449" width="7.5546875" style="1" customWidth="1"/>
    <col min="8450" max="8450" width="15.5546875" style="1" customWidth="1"/>
    <col min="8451" max="8451" width="11.6640625" style="1" customWidth="1"/>
    <col min="8452" max="8452" width="11.109375" style="1" customWidth="1"/>
    <col min="8453" max="8453" width="12.44140625" style="1" customWidth="1"/>
    <col min="8454" max="8454" width="19.33203125" style="1" bestFit="1" customWidth="1"/>
    <col min="8455" max="8457" width="9" style="1" bestFit="1" customWidth="1"/>
    <col min="8458" max="8458" width="9.5546875" style="1" bestFit="1" customWidth="1"/>
    <col min="8459" max="8459" width="9" style="1" bestFit="1" customWidth="1"/>
    <col min="8460" max="8460" width="9.5546875" style="1" bestFit="1" customWidth="1"/>
    <col min="8461" max="8694" width="8.88671875" style="1"/>
    <col min="8695" max="8695" width="3.21875" style="1" customWidth="1"/>
    <col min="8696" max="8696" width="8.109375" style="1" customWidth="1"/>
    <col min="8697" max="8697" width="15.77734375" style="1" customWidth="1"/>
    <col min="8698" max="8699" width="10.44140625" style="1" customWidth="1"/>
    <col min="8700" max="8700" width="10.44140625" style="1" bestFit="1" customWidth="1"/>
    <col min="8701" max="8702" width="11.33203125" style="1" customWidth="1"/>
    <col min="8703" max="8703" width="5.109375" style="1" customWidth="1"/>
    <col min="8704" max="8704" width="3.21875" style="1" customWidth="1"/>
    <col min="8705" max="8705" width="7.5546875" style="1" customWidth="1"/>
    <col min="8706" max="8706" width="15.5546875" style="1" customWidth="1"/>
    <col min="8707" max="8707" width="11.6640625" style="1" customWidth="1"/>
    <col min="8708" max="8708" width="11.109375" style="1" customWidth="1"/>
    <col min="8709" max="8709" width="12.44140625" style="1" customWidth="1"/>
    <col min="8710" max="8710" width="19.33203125" style="1" bestFit="1" customWidth="1"/>
    <col min="8711" max="8713" width="9" style="1" bestFit="1" customWidth="1"/>
    <col min="8714" max="8714" width="9.5546875" style="1" bestFit="1" customWidth="1"/>
    <col min="8715" max="8715" width="9" style="1" bestFit="1" customWidth="1"/>
    <col min="8716" max="8716" width="9.5546875" style="1" bestFit="1" customWidth="1"/>
    <col min="8717" max="8950" width="8.88671875" style="1"/>
    <col min="8951" max="8951" width="3.21875" style="1" customWidth="1"/>
    <col min="8952" max="8952" width="8.109375" style="1" customWidth="1"/>
    <col min="8953" max="8953" width="15.77734375" style="1" customWidth="1"/>
    <col min="8954" max="8955" width="10.44140625" style="1" customWidth="1"/>
    <col min="8956" max="8956" width="10.44140625" style="1" bestFit="1" customWidth="1"/>
    <col min="8957" max="8958" width="11.33203125" style="1" customWidth="1"/>
    <col min="8959" max="8959" width="5.109375" style="1" customWidth="1"/>
    <col min="8960" max="8960" width="3.21875" style="1" customWidth="1"/>
    <col min="8961" max="8961" width="7.5546875" style="1" customWidth="1"/>
    <col min="8962" max="8962" width="15.5546875" style="1" customWidth="1"/>
    <col min="8963" max="8963" width="11.6640625" style="1" customWidth="1"/>
    <col min="8964" max="8964" width="11.109375" style="1" customWidth="1"/>
    <col min="8965" max="8965" width="12.44140625" style="1" customWidth="1"/>
    <col min="8966" max="8966" width="19.33203125" style="1" bestFit="1" customWidth="1"/>
    <col min="8967" max="8969" width="9" style="1" bestFit="1" customWidth="1"/>
    <col min="8970" max="8970" width="9.5546875" style="1" bestFit="1" customWidth="1"/>
    <col min="8971" max="8971" width="9" style="1" bestFit="1" customWidth="1"/>
    <col min="8972" max="8972" width="9.5546875" style="1" bestFit="1" customWidth="1"/>
    <col min="8973" max="9206" width="8.88671875" style="1"/>
    <col min="9207" max="9207" width="3.21875" style="1" customWidth="1"/>
    <col min="9208" max="9208" width="8.109375" style="1" customWidth="1"/>
    <col min="9209" max="9209" width="15.77734375" style="1" customWidth="1"/>
    <col min="9210" max="9211" width="10.44140625" style="1" customWidth="1"/>
    <col min="9212" max="9212" width="10.44140625" style="1" bestFit="1" customWidth="1"/>
    <col min="9213" max="9214" width="11.33203125" style="1" customWidth="1"/>
    <col min="9215" max="9215" width="5.109375" style="1" customWidth="1"/>
    <col min="9216" max="9216" width="3.21875" style="1" customWidth="1"/>
    <col min="9217" max="9217" width="7.5546875" style="1" customWidth="1"/>
    <col min="9218" max="9218" width="15.5546875" style="1" customWidth="1"/>
    <col min="9219" max="9219" width="11.6640625" style="1" customWidth="1"/>
    <col min="9220" max="9220" width="11.109375" style="1" customWidth="1"/>
    <col min="9221" max="9221" width="12.44140625" style="1" customWidth="1"/>
    <col min="9222" max="9222" width="19.33203125" style="1" bestFit="1" customWidth="1"/>
    <col min="9223" max="9225" width="9" style="1" bestFit="1" customWidth="1"/>
    <col min="9226" max="9226" width="9.5546875" style="1" bestFit="1" customWidth="1"/>
    <col min="9227" max="9227" width="9" style="1" bestFit="1" customWidth="1"/>
    <col min="9228" max="9228" width="9.5546875" style="1" bestFit="1" customWidth="1"/>
    <col min="9229" max="9462" width="8.88671875" style="1"/>
    <col min="9463" max="9463" width="3.21875" style="1" customWidth="1"/>
    <col min="9464" max="9464" width="8.109375" style="1" customWidth="1"/>
    <col min="9465" max="9465" width="15.77734375" style="1" customWidth="1"/>
    <col min="9466" max="9467" width="10.44140625" style="1" customWidth="1"/>
    <col min="9468" max="9468" width="10.44140625" style="1" bestFit="1" customWidth="1"/>
    <col min="9469" max="9470" width="11.33203125" style="1" customWidth="1"/>
    <col min="9471" max="9471" width="5.109375" style="1" customWidth="1"/>
    <col min="9472" max="9472" width="3.21875" style="1" customWidth="1"/>
    <col min="9473" max="9473" width="7.5546875" style="1" customWidth="1"/>
    <col min="9474" max="9474" width="15.5546875" style="1" customWidth="1"/>
    <col min="9475" max="9475" width="11.6640625" style="1" customWidth="1"/>
    <col min="9476" max="9476" width="11.109375" style="1" customWidth="1"/>
    <col min="9477" max="9477" width="12.44140625" style="1" customWidth="1"/>
    <col min="9478" max="9478" width="19.33203125" style="1" bestFit="1" customWidth="1"/>
    <col min="9479" max="9481" width="9" style="1" bestFit="1" customWidth="1"/>
    <col min="9482" max="9482" width="9.5546875" style="1" bestFit="1" customWidth="1"/>
    <col min="9483" max="9483" width="9" style="1" bestFit="1" customWidth="1"/>
    <col min="9484" max="9484" width="9.5546875" style="1" bestFit="1" customWidth="1"/>
    <col min="9485" max="9718" width="8.88671875" style="1"/>
    <col min="9719" max="9719" width="3.21875" style="1" customWidth="1"/>
    <col min="9720" max="9720" width="8.109375" style="1" customWidth="1"/>
    <col min="9721" max="9721" width="15.77734375" style="1" customWidth="1"/>
    <col min="9722" max="9723" width="10.44140625" style="1" customWidth="1"/>
    <col min="9724" max="9724" width="10.44140625" style="1" bestFit="1" customWidth="1"/>
    <col min="9725" max="9726" width="11.33203125" style="1" customWidth="1"/>
    <col min="9727" max="9727" width="5.109375" style="1" customWidth="1"/>
    <col min="9728" max="9728" width="3.21875" style="1" customWidth="1"/>
    <col min="9729" max="9729" width="7.5546875" style="1" customWidth="1"/>
    <col min="9730" max="9730" width="15.5546875" style="1" customWidth="1"/>
    <col min="9731" max="9731" width="11.6640625" style="1" customWidth="1"/>
    <col min="9732" max="9732" width="11.109375" style="1" customWidth="1"/>
    <col min="9733" max="9733" width="12.44140625" style="1" customWidth="1"/>
    <col min="9734" max="9734" width="19.33203125" style="1" bestFit="1" customWidth="1"/>
    <col min="9735" max="9737" width="9" style="1" bestFit="1" customWidth="1"/>
    <col min="9738" max="9738" width="9.5546875" style="1" bestFit="1" customWidth="1"/>
    <col min="9739" max="9739" width="9" style="1" bestFit="1" customWidth="1"/>
    <col min="9740" max="9740" width="9.5546875" style="1" bestFit="1" customWidth="1"/>
    <col min="9741" max="9974" width="8.88671875" style="1"/>
    <col min="9975" max="9975" width="3.21875" style="1" customWidth="1"/>
    <col min="9976" max="9976" width="8.109375" style="1" customWidth="1"/>
    <col min="9977" max="9977" width="15.77734375" style="1" customWidth="1"/>
    <col min="9978" max="9979" width="10.44140625" style="1" customWidth="1"/>
    <col min="9980" max="9980" width="10.44140625" style="1" bestFit="1" customWidth="1"/>
    <col min="9981" max="9982" width="11.33203125" style="1" customWidth="1"/>
    <col min="9983" max="9983" width="5.109375" style="1" customWidth="1"/>
    <col min="9984" max="9984" width="3.21875" style="1" customWidth="1"/>
    <col min="9985" max="9985" width="7.5546875" style="1" customWidth="1"/>
    <col min="9986" max="9986" width="15.5546875" style="1" customWidth="1"/>
    <col min="9987" max="9987" width="11.6640625" style="1" customWidth="1"/>
    <col min="9988" max="9988" width="11.109375" style="1" customWidth="1"/>
    <col min="9989" max="9989" width="12.44140625" style="1" customWidth="1"/>
    <col min="9990" max="9990" width="19.33203125" style="1" bestFit="1" customWidth="1"/>
    <col min="9991" max="9993" width="9" style="1" bestFit="1" customWidth="1"/>
    <col min="9994" max="9994" width="9.5546875" style="1" bestFit="1" customWidth="1"/>
    <col min="9995" max="9995" width="9" style="1" bestFit="1" customWidth="1"/>
    <col min="9996" max="9996" width="9.5546875" style="1" bestFit="1" customWidth="1"/>
    <col min="9997" max="10230" width="8.88671875" style="1"/>
    <col min="10231" max="10231" width="3.21875" style="1" customWidth="1"/>
    <col min="10232" max="10232" width="8.109375" style="1" customWidth="1"/>
    <col min="10233" max="10233" width="15.77734375" style="1" customWidth="1"/>
    <col min="10234" max="10235" width="10.44140625" style="1" customWidth="1"/>
    <col min="10236" max="10236" width="10.44140625" style="1" bestFit="1" customWidth="1"/>
    <col min="10237" max="10238" width="11.33203125" style="1" customWidth="1"/>
    <col min="10239" max="10239" width="5.109375" style="1" customWidth="1"/>
    <col min="10240" max="10240" width="3.21875" style="1" customWidth="1"/>
    <col min="10241" max="10241" width="7.5546875" style="1" customWidth="1"/>
    <col min="10242" max="10242" width="15.5546875" style="1" customWidth="1"/>
    <col min="10243" max="10243" width="11.6640625" style="1" customWidth="1"/>
    <col min="10244" max="10244" width="11.109375" style="1" customWidth="1"/>
    <col min="10245" max="10245" width="12.44140625" style="1" customWidth="1"/>
    <col min="10246" max="10246" width="19.33203125" style="1" bestFit="1" customWidth="1"/>
    <col min="10247" max="10249" width="9" style="1" bestFit="1" customWidth="1"/>
    <col min="10250" max="10250" width="9.5546875" style="1" bestFit="1" customWidth="1"/>
    <col min="10251" max="10251" width="9" style="1" bestFit="1" customWidth="1"/>
    <col min="10252" max="10252" width="9.5546875" style="1" bestFit="1" customWidth="1"/>
    <col min="10253" max="10486" width="8.88671875" style="1"/>
    <col min="10487" max="10487" width="3.21875" style="1" customWidth="1"/>
    <col min="10488" max="10488" width="8.109375" style="1" customWidth="1"/>
    <col min="10489" max="10489" width="15.77734375" style="1" customWidth="1"/>
    <col min="10490" max="10491" width="10.44140625" style="1" customWidth="1"/>
    <col min="10492" max="10492" width="10.44140625" style="1" bestFit="1" customWidth="1"/>
    <col min="10493" max="10494" width="11.33203125" style="1" customWidth="1"/>
    <col min="10495" max="10495" width="5.109375" style="1" customWidth="1"/>
    <col min="10496" max="10496" width="3.21875" style="1" customWidth="1"/>
    <col min="10497" max="10497" width="7.5546875" style="1" customWidth="1"/>
    <col min="10498" max="10498" width="15.5546875" style="1" customWidth="1"/>
    <col min="10499" max="10499" width="11.6640625" style="1" customWidth="1"/>
    <col min="10500" max="10500" width="11.109375" style="1" customWidth="1"/>
    <col min="10501" max="10501" width="12.44140625" style="1" customWidth="1"/>
    <col min="10502" max="10502" width="19.33203125" style="1" bestFit="1" customWidth="1"/>
    <col min="10503" max="10505" width="9" style="1" bestFit="1" customWidth="1"/>
    <col min="10506" max="10506" width="9.5546875" style="1" bestFit="1" customWidth="1"/>
    <col min="10507" max="10507" width="9" style="1" bestFit="1" customWidth="1"/>
    <col min="10508" max="10508" width="9.5546875" style="1" bestFit="1" customWidth="1"/>
    <col min="10509" max="10742" width="8.88671875" style="1"/>
    <col min="10743" max="10743" width="3.21875" style="1" customWidth="1"/>
    <col min="10744" max="10744" width="8.109375" style="1" customWidth="1"/>
    <col min="10745" max="10745" width="15.77734375" style="1" customWidth="1"/>
    <col min="10746" max="10747" width="10.44140625" style="1" customWidth="1"/>
    <col min="10748" max="10748" width="10.44140625" style="1" bestFit="1" customWidth="1"/>
    <col min="10749" max="10750" width="11.33203125" style="1" customWidth="1"/>
    <col min="10751" max="10751" width="5.109375" style="1" customWidth="1"/>
    <col min="10752" max="10752" width="3.21875" style="1" customWidth="1"/>
    <col min="10753" max="10753" width="7.5546875" style="1" customWidth="1"/>
    <col min="10754" max="10754" width="15.5546875" style="1" customWidth="1"/>
    <col min="10755" max="10755" width="11.6640625" style="1" customWidth="1"/>
    <col min="10756" max="10756" width="11.109375" style="1" customWidth="1"/>
    <col min="10757" max="10757" width="12.44140625" style="1" customWidth="1"/>
    <col min="10758" max="10758" width="19.33203125" style="1" bestFit="1" customWidth="1"/>
    <col min="10759" max="10761" width="9" style="1" bestFit="1" customWidth="1"/>
    <col min="10762" max="10762" width="9.5546875" style="1" bestFit="1" customWidth="1"/>
    <col min="10763" max="10763" width="9" style="1" bestFit="1" customWidth="1"/>
    <col min="10764" max="10764" width="9.5546875" style="1" bestFit="1" customWidth="1"/>
    <col min="10765" max="10998" width="8.88671875" style="1"/>
    <col min="10999" max="10999" width="3.21875" style="1" customWidth="1"/>
    <col min="11000" max="11000" width="8.109375" style="1" customWidth="1"/>
    <col min="11001" max="11001" width="15.77734375" style="1" customWidth="1"/>
    <col min="11002" max="11003" width="10.44140625" style="1" customWidth="1"/>
    <col min="11004" max="11004" width="10.44140625" style="1" bestFit="1" customWidth="1"/>
    <col min="11005" max="11006" width="11.33203125" style="1" customWidth="1"/>
    <col min="11007" max="11007" width="5.109375" style="1" customWidth="1"/>
    <col min="11008" max="11008" width="3.21875" style="1" customWidth="1"/>
    <col min="11009" max="11009" width="7.5546875" style="1" customWidth="1"/>
    <col min="11010" max="11010" width="15.5546875" style="1" customWidth="1"/>
    <col min="11011" max="11011" width="11.6640625" style="1" customWidth="1"/>
    <col min="11012" max="11012" width="11.109375" style="1" customWidth="1"/>
    <col min="11013" max="11013" width="12.44140625" style="1" customWidth="1"/>
    <col min="11014" max="11014" width="19.33203125" style="1" bestFit="1" customWidth="1"/>
    <col min="11015" max="11017" width="9" style="1" bestFit="1" customWidth="1"/>
    <col min="11018" max="11018" width="9.5546875" style="1" bestFit="1" customWidth="1"/>
    <col min="11019" max="11019" width="9" style="1" bestFit="1" customWidth="1"/>
    <col min="11020" max="11020" width="9.5546875" style="1" bestFit="1" customWidth="1"/>
    <col min="11021" max="11254" width="8.88671875" style="1"/>
    <col min="11255" max="11255" width="3.21875" style="1" customWidth="1"/>
    <col min="11256" max="11256" width="8.109375" style="1" customWidth="1"/>
    <col min="11257" max="11257" width="15.77734375" style="1" customWidth="1"/>
    <col min="11258" max="11259" width="10.44140625" style="1" customWidth="1"/>
    <col min="11260" max="11260" width="10.44140625" style="1" bestFit="1" customWidth="1"/>
    <col min="11261" max="11262" width="11.33203125" style="1" customWidth="1"/>
    <col min="11263" max="11263" width="5.109375" style="1" customWidth="1"/>
    <col min="11264" max="11264" width="3.21875" style="1" customWidth="1"/>
    <col min="11265" max="11265" width="7.5546875" style="1" customWidth="1"/>
    <col min="11266" max="11266" width="15.5546875" style="1" customWidth="1"/>
    <col min="11267" max="11267" width="11.6640625" style="1" customWidth="1"/>
    <col min="11268" max="11268" width="11.109375" style="1" customWidth="1"/>
    <col min="11269" max="11269" width="12.44140625" style="1" customWidth="1"/>
    <col min="11270" max="11270" width="19.33203125" style="1" bestFit="1" customWidth="1"/>
    <col min="11271" max="11273" width="9" style="1" bestFit="1" customWidth="1"/>
    <col min="11274" max="11274" width="9.5546875" style="1" bestFit="1" customWidth="1"/>
    <col min="11275" max="11275" width="9" style="1" bestFit="1" customWidth="1"/>
    <col min="11276" max="11276" width="9.5546875" style="1" bestFit="1" customWidth="1"/>
    <col min="11277" max="11510" width="8.88671875" style="1"/>
    <col min="11511" max="11511" width="3.21875" style="1" customWidth="1"/>
    <col min="11512" max="11512" width="8.109375" style="1" customWidth="1"/>
    <col min="11513" max="11513" width="15.77734375" style="1" customWidth="1"/>
    <col min="11514" max="11515" width="10.44140625" style="1" customWidth="1"/>
    <col min="11516" max="11516" width="10.44140625" style="1" bestFit="1" customWidth="1"/>
    <col min="11517" max="11518" width="11.33203125" style="1" customWidth="1"/>
    <col min="11519" max="11519" width="5.109375" style="1" customWidth="1"/>
    <col min="11520" max="11520" width="3.21875" style="1" customWidth="1"/>
    <col min="11521" max="11521" width="7.5546875" style="1" customWidth="1"/>
    <col min="11522" max="11522" width="15.5546875" style="1" customWidth="1"/>
    <col min="11523" max="11523" width="11.6640625" style="1" customWidth="1"/>
    <col min="11524" max="11524" width="11.109375" style="1" customWidth="1"/>
    <col min="11525" max="11525" width="12.44140625" style="1" customWidth="1"/>
    <col min="11526" max="11526" width="19.33203125" style="1" bestFit="1" customWidth="1"/>
    <col min="11527" max="11529" width="9" style="1" bestFit="1" customWidth="1"/>
    <col min="11530" max="11530" width="9.5546875" style="1" bestFit="1" customWidth="1"/>
    <col min="11531" max="11531" width="9" style="1" bestFit="1" customWidth="1"/>
    <col min="11532" max="11532" width="9.5546875" style="1" bestFit="1" customWidth="1"/>
    <col min="11533" max="11766" width="8.88671875" style="1"/>
    <col min="11767" max="11767" width="3.21875" style="1" customWidth="1"/>
    <col min="11768" max="11768" width="8.109375" style="1" customWidth="1"/>
    <col min="11769" max="11769" width="15.77734375" style="1" customWidth="1"/>
    <col min="11770" max="11771" width="10.44140625" style="1" customWidth="1"/>
    <col min="11772" max="11772" width="10.44140625" style="1" bestFit="1" customWidth="1"/>
    <col min="11773" max="11774" width="11.33203125" style="1" customWidth="1"/>
    <col min="11775" max="11775" width="5.109375" style="1" customWidth="1"/>
    <col min="11776" max="11776" width="3.21875" style="1" customWidth="1"/>
    <col min="11777" max="11777" width="7.5546875" style="1" customWidth="1"/>
    <col min="11778" max="11778" width="15.5546875" style="1" customWidth="1"/>
    <col min="11779" max="11779" width="11.6640625" style="1" customWidth="1"/>
    <col min="11780" max="11780" width="11.109375" style="1" customWidth="1"/>
    <col min="11781" max="11781" width="12.44140625" style="1" customWidth="1"/>
    <col min="11782" max="11782" width="19.33203125" style="1" bestFit="1" customWidth="1"/>
    <col min="11783" max="11785" width="9" style="1" bestFit="1" customWidth="1"/>
    <col min="11786" max="11786" width="9.5546875" style="1" bestFit="1" customWidth="1"/>
    <col min="11787" max="11787" width="9" style="1" bestFit="1" customWidth="1"/>
    <col min="11788" max="11788" width="9.5546875" style="1" bestFit="1" customWidth="1"/>
    <col min="11789" max="12022" width="8.88671875" style="1"/>
    <col min="12023" max="12023" width="3.21875" style="1" customWidth="1"/>
    <col min="12024" max="12024" width="8.109375" style="1" customWidth="1"/>
    <col min="12025" max="12025" width="15.77734375" style="1" customWidth="1"/>
    <col min="12026" max="12027" width="10.44140625" style="1" customWidth="1"/>
    <col min="12028" max="12028" width="10.44140625" style="1" bestFit="1" customWidth="1"/>
    <col min="12029" max="12030" width="11.33203125" style="1" customWidth="1"/>
    <col min="12031" max="12031" width="5.109375" style="1" customWidth="1"/>
    <col min="12032" max="12032" width="3.21875" style="1" customWidth="1"/>
    <col min="12033" max="12033" width="7.5546875" style="1" customWidth="1"/>
    <col min="12034" max="12034" width="15.5546875" style="1" customWidth="1"/>
    <col min="12035" max="12035" width="11.6640625" style="1" customWidth="1"/>
    <col min="12036" max="12036" width="11.109375" style="1" customWidth="1"/>
    <col min="12037" max="12037" width="12.44140625" style="1" customWidth="1"/>
    <col min="12038" max="12038" width="19.33203125" style="1" bestFit="1" customWidth="1"/>
    <col min="12039" max="12041" width="9" style="1" bestFit="1" customWidth="1"/>
    <col min="12042" max="12042" width="9.5546875" style="1" bestFit="1" customWidth="1"/>
    <col min="12043" max="12043" width="9" style="1" bestFit="1" customWidth="1"/>
    <col min="12044" max="12044" width="9.5546875" style="1" bestFit="1" customWidth="1"/>
    <col min="12045" max="12278" width="8.88671875" style="1"/>
    <col min="12279" max="12279" width="3.21875" style="1" customWidth="1"/>
    <col min="12280" max="12280" width="8.109375" style="1" customWidth="1"/>
    <col min="12281" max="12281" width="15.77734375" style="1" customWidth="1"/>
    <col min="12282" max="12283" width="10.44140625" style="1" customWidth="1"/>
    <col min="12284" max="12284" width="10.44140625" style="1" bestFit="1" customWidth="1"/>
    <col min="12285" max="12286" width="11.33203125" style="1" customWidth="1"/>
    <col min="12287" max="12287" width="5.109375" style="1" customWidth="1"/>
    <col min="12288" max="12288" width="3.21875" style="1" customWidth="1"/>
    <col min="12289" max="12289" width="7.5546875" style="1" customWidth="1"/>
    <col min="12290" max="12290" width="15.5546875" style="1" customWidth="1"/>
    <col min="12291" max="12291" width="11.6640625" style="1" customWidth="1"/>
    <col min="12292" max="12292" width="11.109375" style="1" customWidth="1"/>
    <col min="12293" max="12293" width="12.44140625" style="1" customWidth="1"/>
    <col min="12294" max="12294" width="19.33203125" style="1" bestFit="1" customWidth="1"/>
    <col min="12295" max="12297" width="9" style="1" bestFit="1" customWidth="1"/>
    <col min="12298" max="12298" width="9.5546875" style="1" bestFit="1" customWidth="1"/>
    <col min="12299" max="12299" width="9" style="1" bestFit="1" customWidth="1"/>
    <col min="12300" max="12300" width="9.5546875" style="1" bestFit="1" customWidth="1"/>
    <col min="12301" max="12534" width="8.88671875" style="1"/>
    <col min="12535" max="12535" width="3.21875" style="1" customWidth="1"/>
    <col min="12536" max="12536" width="8.109375" style="1" customWidth="1"/>
    <col min="12537" max="12537" width="15.77734375" style="1" customWidth="1"/>
    <col min="12538" max="12539" width="10.44140625" style="1" customWidth="1"/>
    <col min="12540" max="12540" width="10.44140625" style="1" bestFit="1" customWidth="1"/>
    <col min="12541" max="12542" width="11.33203125" style="1" customWidth="1"/>
    <col min="12543" max="12543" width="5.109375" style="1" customWidth="1"/>
    <col min="12544" max="12544" width="3.21875" style="1" customWidth="1"/>
    <col min="12545" max="12545" width="7.5546875" style="1" customWidth="1"/>
    <col min="12546" max="12546" width="15.5546875" style="1" customWidth="1"/>
    <col min="12547" max="12547" width="11.6640625" style="1" customWidth="1"/>
    <col min="12548" max="12548" width="11.109375" style="1" customWidth="1"/>
    <col min="12549" max="12549" width="12.44140625" style="1" customWidth="1"/>
    <col min="12550" max="12550" width="19.33203125" style="1" bestFit="1" customWidth="1"/>
    <col min="12551" max="12553" width="9" style="1" bestFit="1" customWidth="1"/>
    <col min="12554" max="12554" width="9.5546875" style="1" bestFit="1" customWidth="1"/>
    <col min="12555" max="12555" width="9" style="1" bestFit="1" customWidth="1"/>
    <col min="12556" max="12556" width="9.5546875" style="1" bestFit="1" customWidth="1"/>
    <col min="12557" max="12790" width="8.88671875" style="1"/>
    <col min="12791" max="12791" width="3.21875" style="1" customWidth="1"/>
    <col min="12792" max="12792" width="8.109375" style="1" customWidth="1"/>
    <col min="12793" max="12793" width="15.77734375" style="1" customWidth="1"/>
    <col min="12794" max="12795" width="10.44140625" style="1" customWidth="1"/>
    <col min="12796" max="12796" width="10.44140625" style="1" bestFit="1" customWidth="1"/>
    <col min="12797" max="12798" width="11.33203125" style="1" customWidth="1"/>
    <col min="12799" max="12799" width="5.109375" style="1" customWidth="1"/>
    <col min="12800" max="12800" width="3.21875" style="1" customWidth="1"/>
    <col min="12801" max="12801" width="7.5546875" style="1" customWidth="1"/>
    <col min="12802" max="12802" width="15.5546875" style="1" customWidth="1"/>
    <col min="12803" max="12803" width="11.6640625" style="1" customWidth="1"/>
    <col min="12804" max="12804" width="11.109375" style="1" customWidth="1"/>
    <col min="12805" max="12805" width="12.44140625" style="1" customWidth="1"/>
    <col min="12806" max="12806" width="19.33203125" style="1" bestFit="1" customWidth="1"/>
    <col min="12807" max="12809" width="9" style="1" bestFit="1" customWidth="1"/>
    <col min="12810" max="12810" width="9.5546875" style="1" bestFit="1" customWidth="1"/>
    <col min="12811" max="12811" width="9" style="1" bestFit="1" customWidth="1"/>
    <col min="12812" max="12812" width="9.5546875" style="1" bestFit="1" customWidth="1"/>
    <col min="12813" max="13046" width="8.88671875" style="1"/>
    <col min="13047" max="13047" width="3.21875" style="1" customWidth="1"/>
    <col min="13048" max="13048" width="8.109375" style="1" customWidth="1"/>
    <col min="13049" max="13049" width="15.77734375" style="1" customWidth="1"/>
    <col min="13050" max="13051" width="10.44140625" style="1" customWidth="1"/>
    <col min="13052" max="13052" width="10.44140625" style="1" bestFit="1" customWidth="1"/>
    <col min="13053" max="13054" width="11.33203125" style="1" customWidth="1"/>
    <col min="13055" max="13055" width="5.109375" style="1" customWidth="1"/>
    <col min="13056" max="13056" width="3.21875" style="1" customWidth="1"/>
    <col min="13057" max="13057" width="7.5546875" style="1" customWidth="1"/>
    <col min="13058" max="13058" width="15.5546875" style="1" customWidth="1"/>
    <col min="13059" max="13059" width="11.6640625" style="1" customWidth="1"/>
    <col min="13060" max="13060" width="11.109375" style="1" customWidth="1"/>
    <col min="13061" max="13061" width="12.44140625" style="1" customWidth="1"/>
    <col min="13062" max="13062" width="19.33203125" style="1" bestFit="1" customWidth="1"/>
    <col min="13063" max="13065" width="9" style="1" bestFit="1" customWidth="1"/>
    <col min="13066" max="13066" width="9.5546875" style="1" bestFit="1" customWidth="1"/>
    <col min="13067" max="13067" width="9" style="1" bestFit="1" customWidth="1"/>
    <col min="13068" max="13068" width="9.5546875" style="1" bestFit="1" customWidth="1"/>
    <col min="13069" max="13302" width="8.88671875" style="1"/>
    <col min="13303" max="13303" width="3.21875" style="1" customWidth="1"/>
    <col min="13304" max="13304" width="8.109375" style="1" customWidth="1"/>
    <col min="13305" max="13305" width="15.77734375" style="1" customWidth="1"/>
    <col min="13306" max="13307" width="10.44140625" style="1" customWidth="1"/>
    <col min="13308" max="13308" width="10.44140625" style="1" bestFit="1" customWidth="1"/>
    <col min="13309" max="13310" width="11.33203125" style="1" customWidth="1"/>
    <col min="13311" max="13311" width="5.109375" style="1" customWidth="1"/>
    <col min="13312" max="13312" width="3.21875" style="1" customWidth="1"/>
    <col min="13313" max="13313" width="7.5546875" style="1" customWidth="1"/>
    <col min="13314" max="13314" width="15.5546875" style="1" customWidth="1"/>
    <col min="13315" max="13315" width="11.6640625" style="1" customWidth="1"/>
    <col min="13316" max="13316" width="11.109375" style="1" customWidth="1"/>
    <col min="13317" max="13317" width="12.44140625" style="1" customWidth="1"/>
    <col min="13318" max="13318" width="19.33203125" style="1" bestFit="1" customWidth="1"/>
    <col min="13319" max="13321" width="9" style="1" bestFit="1" customWidth="1"/>
    <col min="13322" max="13322" width="9.5546875" style="1" bestFit="1" customWidth="1"/>
    <col min="13323" max="13323" width="9" style="1" bestFit="1" customWidth="1"/>
    <col min="13324" max="13324" width="9.5546875" style="1" bestFit="1" customWidth="1"/>
    <col min="13325" max="13558" width="8.88671875" style="1"/>
    <col min="13559" max="13559" width="3.21875" style="1" customWidth="1"/>
    <col min="13560" max="13560" width="8.109375" style="1" customWidth="1"/>
    <col min="13561" max="13561" width="15.77734375" style="1" customWidth="1"/>
    <col min="13562" max="13563" width="10.44140625" style="1" customWidth="1"/>
    <col min="13564" max="13564" width="10.44140625" style="1" bestFit="1" customWidth="1"/>
    <col min="13565" max="13566" width="11.33203125" style="1" customWidth="1"/>
    <col min="13567" max="13567" width="5.109375" style="1" customWidth="1"/>
    <col min="13568" max="13568" width="3.21875" style="1" customWidth="1"/>
    <col min="13569" max="13569" width="7.5546875" style="1" customWidth="1"/>
    <col min="13570" max="13570" width="15.5546875" style="1" customWidth="1"/>
    <col min="13571" max="13571" width="11.6640625" style="1" customWidth="1"/>
    <col min="13572" max="13572" width="11.109375" style="1" customWidth="1"/>
    <col min="13573" max="13573" width="12.44140625" style="1" customWidth="1"/>
    <col min="13574" max="13574" width="19.33203125" style="1" bestFit="1" customWidth="1"/>
    <col min="13575" max="13577" width="9" style="1" bestFit="1" customWidth="1"/>
    <col min="13578" max="13578" width="9.5546875" style="1" bestFit="1" customWidth="1"/>
    <col min="13579" max="13579" width="9" style="1" bestFit="1" customWidth="1"/>
    <col min="13580" max="13580" width="9.5546875" style="1" bestFit="1" customWidth="1"/>
    <col min="13581" max="13814" width="8.88671875" style="1"/>
    <col min="13815" max="13815" width="3.21875" style="1" customWidth="1"/>
    <col min="13816" max="13816" width="8.109375" style="1" customWidth="1"/>
    <col min="13817" max="13817" width="15.77734375" style="1" customWidth="1"/>
    <col min="13818" max="13819" width="10.44140625" style="1" customWidth="1"/>
    <col min="13820" max="13820" width="10.44140625" style="1" bestFit="1" customWidth="1"/>
    <col min="13821" max="13822" width="11.33203125" style="1" customWidth="1"/>
    <col min="13823" max="13823" width="5.109375" style="1" customWidth="1"/>
    <col min="13824" max="13824" width="3.21875" style="1" customWidth="1"/>
    <col min="13825" max="13825" width="7.5546875" style="1" customWidth="1"/>
    <col min="13826" max="13826" width="15.5546875" style="1" customWidth="1"/>
    <col min="13827" max="13827" width="11.6640625" style="1" customWidth="1"/>
    <col min="13828" max="13828" width="11.109375" style="1" customWidth="1"/>
    <col min="13829" max="13829" width="12.44140625" style="1" customWidth="1"/>
    <col min="13830" max="13830" width="19.33203125" style="1" bestFit="1" customWidth="1"/>
    <col min="13831" max="13833" width="9" style="1" bestFit="1" customWidth="1"/>
    <col min="13834" max="13834" width="9.5546875" style="1" bestFit="1" customWidth="1"/>
    <col min="13835" max="13835" width="9" style="1" bestFit="1" customWidth="1"/>
    <col min="13836" max="13836" width="9.5546875" style="1" bestFit="1" customWidth="1"/>
    <col min="13837" max="14070" width="8.88671875" style="1"/>
    <col min="14071" max="14071" width="3.21875" style="1" customWidth="1"/>
    <col min="14072" max="14072" width="8.109375" style="1" customWidth="1"/>
    <col min="14073" max="14073" width="15.77734375" style="1" customWidth="1"/>
    <col min="14074" max="14075" width="10.44140625" style="1" customWidth="1"/>
    <col min="14076" max="14076" width="10.44140625" style="1" bestFit="1" customWidth="1"/>
    <col min="14077" max="14078" width="11.33203125" style="1" customWidth="1"/>
    <col min="14079" max="14079" width="5.109375" style="1" customWidth="1"/>
    <col min="14080" max="14080" width="3.21875" style="1" customWidth="1"/>
    <col min="14081" max="14081" width="7.5546875" style="1" customWidth="1"/>
    <col min="14082" max="14082" width="15.5546875" style="1" customWidth="1"/>
    <col min="14083" max="14083" width="11.6640625" style="1" customWidth="1"/>
    <col min="14084" max="14084" width="11.109375" style="1" customWidth="1"/>
    <col min="14085" max="14085" width="12.44140625" style="1" customWidth="1"/>
    <col min="14086" max="14086" width="19.33203125" style="1" bestFit="1" customWidth="1"/>
    <col min="14087" max="14089" width="9" style="1" bestFit="1" customWidth="1"/>
    <col min="14090" max="14090" width="9.5546875" style="1" bestFit="1" customWidth="1"/>
    <col min="14091" max="14091" width="9" style="1" bestFit="1" customWidth="1"/>
    <col min="14092" max="14092" width="9.5546875" style="1" bestFit="1" customWidth="1"/>
    <col min="14093" max="14326" width="8.88671875" style="1"/>
    <col min="14327" max="14327" width="3.21875" style="1" customWidth="1"/>
    <col min="14328" max="14328" width="8.109375" style="1" customWidth="1"/>
    <col min="14329" max="14329" width="15.77734375" style="1" customWidth="1"/>
    <col min="14330" max="14331" width="10.44140625" style="1" customWidth="1"/>
    <col min="14332" max="14332" width="10.44140625" style="1" bestFit="1" customWidth="1"/>
    <col min="14333" max="14334" width="11.33203125" style="1" customWidth="1"/>
    <col min="14335" max="14335" width="5.109375" style="1" customWidth="1"/>
    <col min="14336" max="14336" width="3.21875" style="1" customWidth="1"/>
    <col min="14337" max="14337" width="7.5546875" style="1" customWidth="1"/>
    <col min="14338" max="14338" width="15.5546875" style="1" customWidth="1"/>
    <col min="14339" max="14339" width="11.6640625" style="1" customWidth="1"/>
    <col min="14340" max="14340" width="11.109375" style="1" customWidth="1"/>
    <col min="14341" max="14341" width="12.44140625" style="1" customWidth="1"/>
    <col min="14342" max="14342" width="19.33203125" style="1" bestFit="1" customWidth="1"/>
    <col min="14343" max="14345" width="9" style="1" bestFit="1" customWidth="1"/>
    <col min="14346" max="14346" width="9.5546875" style="1" bestFit="1" customWidth="1"/>
    <col min="14347" max="14347" width="9" style="1" bestFit="1" customWidth="1"/>
    <col min="14348" max="14348" width="9.5546875" style="1" bestFit="1" customWidth="1"/>
    <col min="14349" max="14582" width="8.88671875" style="1"/>
    <col min="14583" max="14583" width="3.21875" style="1" customWidth="1"/>
    <col min="14584" max="14584" width="8.109375" style="1" customWidth="1"/>
    <col min="14585" max="14585" width="15.77734375" style="1" customWidth="1"/>
    <col min="14586" max="14587" width="10.44140625" style="1" customWidth="1"/>
    <col min="14588" max="14588" width="10.44140625" style="1" bestFit="1" customWidth="1"/>
    <col min="14589" max="14590" width="11.33203125" style="1" customWidth="1"/>
    <col min="14591" max="14591" width="5.109375" style="1" customWidth="1"/>
    <col min="14592" max="14592" width="3.21875" style="1" customWidth="1"/>
    <col min="14593" max="14593" width="7.5546875" style="1" customWidth="1"/>
    <col min="14594" max="14594" width="15.5546875" style="1" customWidth="1"/>
    <col min="14595" max="14595" width="11.6640625" style="1" customWidth="1"/>
    <col min="14596" max="14596" width="11.109375" style="1" customWidth="1"/>
    <col min="14597" max="14597" width="12.44140625" style="1" customWidth="1"/>
    <col min="14598" max="14598" width="19.33203125" style="1" bestFit="1" customWidth="1"/>
    <col min="14599" max="14601" width="9" style="1" bestFit="1" customWidth="1"/>
    <col min="14602" max="14602" width="9.5546875" style="1" bestFit="1" customWidth="1"/>
    <col min="14603" max="14603" width="9" style="1" bestFit="1" customWidth="1"/>
    <col min="14604" max="14604" width="9.5546875" style="1" bestFit="1" customWidth="1"/>
    <col min="14605" max="14838" width="8.88671875" style="1"/>
    <col min="14839" max="14839" width="3.21875" style="1" customWidth="1"/>
    <col min="14840" max="14840" width="8.109375" style="1" customWidth="1"/>
    <col min="14841" max="14841" width="15.77734375" style="1" customWidth="1"/>
    <col min="14842" max="14843" width="10.44140625" style="1" customWidth="1"/>
    <col min="14844" max="14844" width="10.44140625" style="1" bestFit="1" customWidth="1"/>
    <col min="14845" max="14846" width="11.33203125" style="1" customWidth="1"/>
    <col min="14847" max="14847" width="5.109375" style="1" customWidth="1"/>
    <col min="14848" max="14848" width="3.21875" style="1" customWidth="1"/>
    <col min="14849" max="14849" width="7.5546875" style="1" customWidth="1"/>
    <col min="14850" max="14850" width="15.5546875" style="1" customWidth="1"/>
    <col min="14851" max="14851" width="11.6640625" style="1" customWidth="1"/>
    <col min="14852" max="14852" width="11.109375" style="1" customWidth="1"/>
    <col min="14853" max="14853" width="12.44140625" style="1" customWidth="1"/>
    <col min="14854" max="14854" width="19.33203125" style="1" bestFit="1" customWidth="1"/>
    <col min="14855" max="14857" width="9" style="1" bestFit="1" customWidth="1"/>
    <col min="14858" max="14858" width="9.5546875" style="1" bestFit="1" customWidth="1"/>
    <col min="14859" max="14859" width="9" style="1" bestFit="1" customWidth="1"/>
    <col min="14860" max="14860" width="9.5546875" style="1" bestFit="1" customWidth="1"/>
    <col min="14861" max="15094" width="8.88671875" style="1"/>
    <col min="15095" max="15095" width="3.21875" style="1" customWidth="1"/>
    <col min="15096" max="15096" width="8.109375" style="1" customWidth="1"/>
    <col min="15097" max="15097" width="15.77734375" style="1" customWidth="1"/>
    <col min="15098" max="15099" width="10.44140625" style="1" customWidth="1"/>
    <col min="15100" max="15100" width="10.44140625" style="1" bestFit="1" customWidth="1"/>
    <col min="15101" max="15102" width="11.33203125" style="1" customWidth="1"/>
    <col min="15103" max="15103" width="5.109375" style="1" customWidth="1"/>
    <col min="15104" max="15104" width="3.21875" style="1" customWidth="1"/>
    <col min="15105" max="15105" width="7.5546875" style="1" customWidth="1"/>
    <col min="15106" max="15106" width="15.5546875" style="1" customWidth="1"/>
    <col min="15107" max="15107" width="11.6640625" style="1" customWidth="1"/>
    <col min="15108" max="15108" width="11.109375" style="1" customWidth="1"/>
    <col min="15109" max="15109" width="12.44140625" style="1" customWidth="1"/>
    <col min="15110" max="15110" width="19.33203125" style="1" bestFit="1" customWidth="1"/>
    <col min="15111" max="15113" width="9" style="1" bestFit="1" customWidth="1"/>
    <col min="15114" max="15114" width="9.5546875" style="1" bestFit="1" customWidth="1"/>
    <col min="15115" max="15115" width="9" style="1" bestFit="1" customWidth="1"/>
    <col min="15116" max="15116" width="9.5546875" style="1" bestFit="1" customWidth="1"/>
    <col min="15117" max="15350" width="8.88671875" style="1"/>
    <col min="15351" max="15351" width="3.21875" style="1" customWidth="1"/>
    <col min="15352" max="15352" width="8.109375" style="1" customWidth="1"/>
    <col min="15353" max="15353" width="15.77734375" style="1" customWidth="1"/>
    <col min="15354" max="15355" width="10.44140625" style="1" customWidth="1"/>
    <col min="15356" max="15356" width="10.44140625" style="1" bestFit="1" customWidth="1"/>
    <col min="15357" max="15358" width="11.33203125" style="1" customWidth="1"/>
    <col min="15359" max="15359" width="5.109375" style="1" customWidth="1"/>
    <col min="15360" max="15360" width="3.21875" style="1" customWidth="1"/>
    <col min="15361" max="15361" width="7.5546875" style="1" customWidth="1"/>
    <col min="15362" max="15362" width="15.5546875" style="1" customWidth="1"/>
    <col min="15363" max="15363" width="11.6640625" style="1" customWidth="1"/>
    <col min="15364" max="15364" width="11.109375" style="1" customWidth="1"/>
    <col min="15365" max="15365" width="12.44140625" style="1" customWidth="1"/>
    <col min="15366" max="15366" width="19.33203125" style="1" bestFit="1" customWidth="1"/>
    <col min="15367" max="15369" width="9" style="1" bestFit="1" customWidth="1"/>
    <col min="15370" max="15370" width="9.5546875" style="1" bestFit="1" customWidth="1"/>
    <col min="15371" max="15371" width="9" style="1" bestFit="1" customWidth="1"/>
    <col min="15372" max="15372" width="9.5546875" style="1" bestFit="1" customWidth="1"/>
    <col min="15373" max="15606" width="8.88671875" style="1"/>
    <col min="15607" max="15607" width="3.21875" style="1" customWidth="1"/>
    <col min="15608" max="15608" width="8.109375" style="1" customWidth="1"/>
    <col min="15609" max="15609" width="15.77734375" style="1" customWidth="1"/>
    <col min="15610" max="15611" width="10.44140625" style="1" customWidth="1"/>
    <col min="15612" max="15612" width="10.44140625" style="1" bestFit="1" customWidth="1"/>
    <col min="15613" max="15614" width="11.33203125" style="1" customWidth="1"/>
    <col min="15615" max="15615" width="5.109375" style="1" customWidth="1"/>
    <col min="15616" max="15616" width="3.21875" style="1" customWidth="1"/>
    <col min="15617" max="15617" width="7.5546875" style="1" customWidth="1"/>
    <col min="15618" max="15618" width="15.5546875" style="1" customWidth="1"/>
    <col min="15619" max="15619" width="11.6640625" style="1" customWidth="1"/>
    <col min="15620" max="15620" width="11.109375" style="1" customWidth="1"/>
    <col min="15621" max="15621" width="12.44140625" style="1" customWidth="1"/>
    <col min="15622" max="15622" width="19.33203125" style="1" bestFit="1" customWidth="1"/>
    <col min="15623" max="15625" width="9" style="1" bestFit="1" customWidth="1"/>
    <col min="15626" max="15626" width="9.5546875" style="1" bestFit="1" customWidth="1"/>
    <col min="15627" max="15627" width="9" style="1" bestFit="1" customWidth="1"/>
    <col min="15628" max="15628" width="9.5546875" style="1" bestFit="1" customWidth="1"/>
    <col min="15629" max="15862" width="8.88671875" style="1"/>
    <col min="15863" max="15863" width="3.21875" style="1" customWidth="1"/>
    <col min="15864" max="15864" width="8.109375" style="1" customWidth="1"/>
    <col min="15865" max="15865" width="15.77734375" style="1" customWidth="1"/>
    <col min="15866" max="15867" width="10.44140625" style="1" customWidth="1"/>
    <col min="15868" max="15868" width="10.44140625" style="1" bestFit="1" customWidth="1"/>
    <col min="15869" max="15870" width="11.33203125" style="1" customWidth="1"/>
    <col min="15871" max="15871" width="5.109375" style="1" customWidth="1"/>
    <col min="15872" max="15872" width="3.21875" style="1" customWidth="1"/>
    <col min="15873" max="15873" width="7.5546875" style="1" customWidth="1"/>
    <col min="15874" max="15874" width="15.5546875" style="1" customWidth="1"/>
    <col min="15875" max="15875" width="11.6640625" style="1" customWidth="1"/>
    <col min="15876" max="15876" width="11.109375" style="1" customWidth="1"/>
    <col min="15877" max="15877" width="12.44140625" style="1" customWidth="1"/>
    <col min="15878" max="15878" width="19.33203125" style="1" bestFit="1" customWidth="1"/>
    <col min="15879" max="15881" width="9" style="1" bestFit="1" customWidth="1"/>
    <col min="15882" max="15882" width="9.5546875" style="1" bestFit="1" customWidth="1"/>
    <col min="15883" max="15883" width="9" style="1" bestFit="1" customWidth="1"/>
    <col min="15884" max="15884" width="9.5546875" style="1" bestFit="1" customWidth="1"/>
    <col min="15885" max="16118" width="8.88671875" style="1"/>
    <col min="16119" max="16119" width="3.21875" style="1" customWidth="1"/>
    <col min="16120" max="16120" width="8.109375" style="1" customWidth="1"/>
    <col min="16121" max="16121" width="15.77734375" style="1" customWidth="1"/>
    <col min="16122" max="16123" width="10.44140625" style="1" customWidth="1"/>
    <col min="16124" max="16124" width="10.44140625" style="1" bestFit="1" customWidth="1"/>
    <col min="16125" max="16126" width="11.33203125" style="1" customWidth="1"/>
    <col min="16127" max="16127" width="5.109375" style="1" customWidth="1"/>
    <col min="16128" max="16128" width="3.21875" style="1" customWidth="1"/>
    <col min="16129" max="16129" width="7.5546875" style="1" customWidth="1"/>
    <col min="16130" max="16130" width="15.5546875" style="1" customWidth="1"/>
    <col min="16131" max="16131" width="11.6640625" style="1" customWidth="1"/>
    <col min="16132" max="16132" width="11.109375" style="1" customWidth="1"/>
    <col min="16133" max="16133" width="12.44140625" style="1" customWidth="1"/>
    <col min="16134" max="16134" width="19.33203125" style="1" bestFit="1" customWidth="1"/>
    <col min="16135" max="16137" width="9" style="1" bestFit="1" customWidth="1"/>
    <col min="16138" max="16138" width="9.5546875" style="1" bestFit="1" customWidth="1"/>
    <col min="16139" max="16139" width="9" style="1" bestFit="1" customWidth="1"/>
    <col min="16140" max="16140" width="9.5546875" style="1" bestFit="1" customWidth="1"/>
    <col min="16141" max="16384" width="8.88671875" style="1"/>
  </cols>
  <sheetData>
    <row r="1" spans="1:15" ht="5.25" customHeight="1" x14ac:dyDescent="0.15"/>
    <row r="2" spans="1:15" ht="26.1" customHeight="1" x14ac:dyDescent="0.15">
      <c r="A2" s="195" t="s">
        <v>0</v>
      </c>
      <c r="B2" s="195"/>
      <c r="C2" s="195"/>
      <c r="D2" s="195"/>
      <c r="E2" s="195"/>
      <c r="F2" s="195"/>
      <c r="G2" s="195"/>
      <c r="H2" s="195"/>
      <c r="J2" s="195" t="s">
        <v>1</v>
      </c>
      <c r="K2" s="195"/>
      <c r="L2" s="195"/>
      <c r="M2" s="195"/>
      <c r="N2" s="195"/>
      <c r="O2" s="195"/>
    </row>
    <row r="3" spans="1:15" ht="19.5" customHeight="1" thickBot="1" x14ac:dyDescent="0.2">
      <c r="A3" s="196" t="s">
        <v>2</v>
      </c>
      <c r="B3" s="196"/>
      <c r="C3" s="196"/>
      <c r="D3" s="196"/>
      <c r="E3" s="196"/>
      <c r="F3" s="196"/>
      <c r="G3" s="196"/>
      <c r="H3" s="196"/>
      <c r="J3" s="196" t="s">
        <v>3</v>
      </c>
      <c r="K3" s="196"/>
      <c r="L3" s="196"/>
      <c r="M3" s="196"/>
      <c r="N3" s="196"/>
      <c r="O3" s="196"/>
    </row>
    <row r="4" spans="1:15" s="9" customFormat="1" ht="19.5" customHeight="1" thickBot="1" x14ac:dyDescent="0.2">
      <c r="A4" s="197" t="s">
        <v>4</v>
      </c>
      <c r="B4" s="198"/>
      <c r="C4" s="199"/>
      <c r="D4" s="3" t="s">
        <v>5</v>
      </c>
      <c r="E4" s="4" t="s">
        <v>6</v>
      </c>
      <c r="F4" s="5" t="s">
        <v>7</v>
      </c>
      <c r="G4" s="6" t="s">
        <v>8</v>
      </c>
      <c r="H4" s="6" t="s">
        <v>9</v>
      </c>
      <c r="I4" s="7"/>
      <c r="J4" s="200" t="s">
        <v>10</v>
      </c>
      <c r="K4" s="201"/>
      <c r="L4" s="202"/>
      <c r="M4" s="4" t="s">
        <v>11</v>
      </c>
      <c r="N4" s="4" t="s">
        <v>12</v>
      </c>
      <c r="O4" s="8" t="s">
        <v>13</v>
      </c>
    </row>
    <row r="5" spans="1:15" s="20" customFormat="1" ht="19.5" customHeight="1" x14ac:dyDescent="0.15">
      <c r="A5" s="166" t="s">
        <v>14</v>
      </c>
      <c r="B5" s="10" t="s">
        <v>15</v>
      </c>
      <c r="C5" s="11" t="s">
        <v>16</v>
      </c>
      <c r="D5" s="12">
        <v>5252</v>
      </c>
      <c r="E5" s="12">
        <f>'[1]11월'!D5</f>
        <v>3965</v>
      </c>
      <c r="F5" s="12">
        <v>4618</v>
      </c>
      <c r="G5" s="13">
        <f t="shared" ref="G5:G12" si="0">(D5-E5)/E5</f>
        <v>0.32459016393442625</v>
      </c>
      <c r="H5" s="14">
        <f t="shared" ref="H5:H30" si="1">(D5-F5)/F5</f>
        <v>0.13728886964053702</v>
      </c>
      <c r="I5" s="15"/>
      <c r="J5" s="166" t="s">
        <v>14</v>
      </c>
      <c r="K5" s="10" t="s">
        <v>17</v>
      </c>
      <c r="L5" s="16" t="s">
        <v>16</v>
      </c>
      <c r="M5" s="17">
        <f>'[1]1월'!D5+'[1]2월'!D5+'[1]3월'!D5+'[1]4월'!D5+'[1]5월'!D5+'[1]6월'!D5+'[1]7월'!D5+'[1]8월'!D5+'[1]9월'!D5+'[1]10월'!D5+'[1]11월'!D5+'12월'!D5</f>
        <v>39868</v>
      </c>
      <c r="N5" s="18">
        <v>47244</v>
      </c>
      <c r="O5" s="19">
        <f t="shared" ref="O5:O30" si="2">(M5-N5)/N5</f>
        <v>-0.1561256455846245</v>
      </c>
    </row>
    <row r="6" spans="1:15" s="20" customFormat="1" ht="19.5" customHeight="1" x14ac:dyDescent="0.15">
      <c r="A6" s="167"/>
      <c r="B6" s="21"/>
      <c r="C6" s="22" t="s">
        <v>18</v>
      </c>
      <c r="D6" s="23">
        <f>D5</f>
        <v>5252</v>
      </c>
      <c r="E6" s="24">
        <f>'[1]11월'!D6</f>
        <v>3965</v>
      </c>
      <c r="F6" s="23">
        <v>4618</v>
      </c>
      <c r="G6" s="25">
        <f t="shared" si="0"/>
        <v>0.32459016393442625</v>
      </c>
      <c r="H6" s="26">
        <f t="shared" si="1"/>
        <v>0.13728886964053702</v>
      </c>
      <c r="I6" s="15"/>
      <c r="J6" s="167"/>
      <c r="K6" s="21"/>
      <c r="L6" s="22" t="s">
        <v>18</v>
      </c>
      <c r="M6" s="27">
        <f>M5</f>
        <v>39868</v>
      </c>
      <c r="N6" s="28">
        <v>47244</v>
      </c>
      <c r="O6" s="29">
        <f t="shared" si="2"/>
        <v>-0.1561256455846245</v>
      </c>
    </row>
    <row r="7" spans="1:15" s="20" customFormat="1" ht="19.5" customHeight="1" x14ac:dyDescent="0.15">
      <c r="A7" s="167"/>
      <c r="B7" s="30" t="s">
        <v>19</v>
      </c>
      <c r="C7" s="31" t="s">
        <v>20</v>
      </c>
      <c r="D7" s="32">
        <v>13</v>
      </c>
      <c r="E7" s="24">
        <f>'[1]11월'!D7</f>
        <v>8</v>
      </c>
      <c r="F7" s="32">
        <v>38</v>
      </c>
      <c r="G7" s="33">
        <f t="shared" si="0"/>
        <v>0.625</v>
      </c>
      <c r="H7" s="34">
        <f t="shared" si="1"/>
        <v>-0.65789473684210531</v>
      </c>
      <c r="I7" s="15"/>
      <c r="J7" s="167"/>
      <c r="K7" s="30" t="s">
        <v>21</v>
      </c>
      <c r="L7" s="31" t="s">
        <v>20</v>
      </c>
      <c r="M7" s="17">
        <f>'[1]1월'!D7+'[1]2월'!D7+'[1]3월'!D7+'[1]4월'!D7+'[1]5월'!D7+'[1]6월'!D7+'[1]7월'!D7+'[1]8월'!D7+'[1]9월'!D7+'[1]10월'!D7+'[1]11월'!D7+'12월'!D7</f>
        <v>356</v>
      </c>
      <c r="N7" s="35">
        <v>1213</v>
      </c>
      <c r="O7" s="19">
        <f t="shared" si="2"/>
        <v>-0.70651277823577907</v>
      </c>
    </row>
    <row r="8" spans="1:15" s="20" customFormat="1" ht="19.5" customHeight="1" x14ac:dyDescent="0.15">
      <c r="A8" s="167"/>
      <c r="B8" s="21"/>
      <c r="C8" s="22" t="s">
        <v>18</v>
      </c>
      <c r="D8" s="36">
        <f>D7</f>
        <v>13</v>
      </c>
      <c r="E8" s="24">
        <f>'[1]11월'!D8</f>
        <v>8</v>
      </c>
      <c r="F8" s="36">
        <v>38</v>
      </c>
      <c r="G8" s="25">
        <f t="shared" si="0"/>
        <v>0.625</v>
      </c>
      <c r="H8" s="26">
        <f t="shared" si="1"/>
        <v>-0.65789473684210531</v>
      </c>
      <c r="I8" s="15"/>
      <c r="J8" s="167"/>
      <c r="K8" s="21"/>
      <c r="L8" s="22" t="s">
        <v>18</v>
      </c>
      <c r="M8" s="27">
        <f>M7</f>
        <v>356</v>
      </c>
      <c r="N8" s="28">
        <v>1213</v>
      </c>
      <c r="O8" s="37">
        <f t="shared" si="2"/>
        <v>-0.70651277823577907</v>
      </c>
    </row>
    <row r="9" spans="1:15" s="20" customFormat="1" ht="19.5" customHeight="1" x14ac:dyDescent="0.15">
      <c r="A9" s="167"/>
      <c r="B9" s="38" t="s">
        <v>22</v>
      </c>
      <c r="C9" s="39" t="s">
        <v>23</v>
      </c>
      <c r="D9" s="32">
        <v>1</v>
      </c>
      <c r="E9" s="24">
        <f>'[1]11월'!D9</f>
        <v>9</v>
      </c>
      <c r="F9" s="32">
        <v>1046</v>
      </c>
      <c r="G9" s="33">
        <f t="shared" si="0"/>
        <v>-0.88888888888888884</v>
      </c>
      <c r="H9" s="34">
        <f t="shared" si="1"/>
        <v>-0.99904397705544934</v>
      </c>
      <c r="I9" s="15"/>
      <c r="J9" s="167"/>
      <c r="K9" s="38" t="s">
        <v>24</v>
      </c>
      <c r="L9" s="39" t="s">
        <v>23</v>
      </c>
      <c r="M9" s="17">
        <f>'[1]1월'!D9+'[1]2월'!D9+'[1]3월'!D9+'[1]4월'!D9+'[1]5월'!D9+'[1]6월'!D9+'[1]7월'!D9+'[1]8월'!D9+'[1]9월'!D9+'[1]10월'!D9+'[1]11월'!D9+'12월'!D9</f>
        <v>3615</v>
      </c>
      <c r="N9" s="40">
        <v>10554</v>
      </c>
      <c r="O9" s="41">
        <f t="shared" si="2"/>
        <v>-0.65747583854462766</v>
      </c>
    </row>
    <row r="10" spans="1:15" s="20" customFormat="1" ht="19.5" customHeight="1" x14ac:dyDescent="0.15">
      <c r="A10" s="167"/>
      <c r="B10" s="42"/>
      <c r="C10" s="22" t="s">
        <v>18</v>
      </c>
      <c r="D10" s="36">
        <f>D9</f>
        <v>1</v>
      </c>
      <c r="E10" s="24">
        <f>'[1]11월'!D10</f>
        <v>9</v>
      </c>
      <c r="F10" s="36">
        <v>1046</v>
      </c>
      <c r="G10" s="25">
        <f t="shared" si="0"/>
        <v>-0.88888888888888884</v>
      </c>
      <c r="H10" s="26">
        <f t="shared" si="1"/>
        <v>-0.99904397705544934</v>
      </c>
      <c r="I10" s="15"/>
      <c r="J10" s="167"/>
      <c r="K10" s="42"/>
      <c r="L10" s="22" t="s">
        <v>18</v>
      </c>
      <c r="M10" s="27">
        <f>M9</f>
        <v>3615</v>
      </c>
      <c r="N10" s="28">
        <v>10554</v>
      </c>
      <c r="O10" s="37">
        <f t="shared" si="2"/>
        <v>-0.65747583854462766</v>
      </c>
    </row>
    <row r="11" spans="1:15" s="20" customFormat="1" ht="19.5" customHeight="1" x14ac:dyDescent="0.15">
      <c r="A11" s="167"/>
      <c r="B11" s="43" t="s">
        <v>25</v>
      </c>
      <c r="C11" s="39" t="s">
        <v>26</v>
      </c>
      <c r="D11" s="32">
        <v>1817</v>
      </c>
      <c r="E11" s="24">
        <f>'[1]11월'!D11</f>
        <v>1653</v>
      </c>
      <c r="F11" s="32">
        <v>2652</v>
      </c>
      <c r="G11" s="44">
        <f t="shared" si="0"/>
        <v>9.9213551119177248E-2</v>
      </c>
      <c r="H11" s="34">
        <f t="shared" si="1"/>
        <v>-0.31485671191553544</v>
      </c>
      <c r="I11" s="15"/>
      <c r="J11" s="167"/>
      <c r="K11" s="43" t="s">
        <v>27</v>
      </c>
      <c r="L11" s="45" t="s">
        <v>26</v>
      </c>
      <c r="M11" s="17">
        <f>'[1]1월'!D11+'[1]2월'!D11+'[1]3월'!D11+'[1]4월'!D11+'[1]5월'!D11+'[1]6월'!D11+'[1]7월'!D11+'[1]8월'!D11+'[1]9월'!D11+'[1]10월'!D11+'[1]11월'!D11+'12월'!D11</f>
        <v>17052</v>
      </c>
      <c r="N11" s="40">
        <v>33325</v>
      </c>
      <c r="O11" s="46">
        <f t="shared" si="2"/>
        <v>-0.48831207801950488</v>
      </c>
    </row>
    <row r="12" spans="1:15" s="20" customFormat="1" x14ac:dyDescent="0.15">
      <c r="A12" s="167"/>
      <c r="B12" s="21"/>
      <c r="C12" s="22" t="s">
        <v>18</v>
      </c>
      <c r="D12" s="36">
        <f>D11</f>
        <v>1817</v>
      </c>
      <c r="E12" s="24">
        <f>'[1]11월'!D12</f>
        <v>1653</v>
      </c>
      <c r="F12" s="36">
        <v>2652</v>
      </c>
      <c r="G12" s="25">
        <f t="shared" si="0"/>
        <v>9.9213551119177248E-2</v>
      </c>
      <c r="H12" s="26">
        <f t="shared" si="1"/>
        <v>-0.31485671191553544</v>
      </c>
      <c r="I12" s="15"/>
      <c r="J12" s="167"/>
      <c r="K12" s="21"/>
      <c r="L12" s="22" t="s">
        <v>18</v>
      </c>
      <c r="M12" s="27">
        <f>M11</f>
        <v>17052</v>
      </c>
      <c r="N12" s="28">
        <v>33325</v>
      </c>
      <c r="O12" s="37">
        <f t="shared" si="2"/>
        <v>-0.48831207801950488</v>
      </c>
    </row>
    <row r="13" spans="1:15" s="20" customFormat="1" ht="18.75" hidden="1" customHeight="1" x14ac:dyDescent="0.15">
      <c r="A13" s="167"/>
      <c r="B13" s="189" t="s">
        <v>28</v>
      </c>
      <c r="C13" s="39" t="s">
        <v>29</v>
      </c>
      <c r="D13" s="47"/>
      <c r="E13" s="24">
        <f>'[1]11월'!D13</f>
        <v>0</v>
      </c>
      <c r="F13" s="47">
        <v>0</v>
      </c>
      <c r="G13" s="48" t="s">
        <v>30</v>
      </c>
      <c r="H13" s="26" t="e">
        <f t="shared" si="1"/>
        <v>#DIV/0!</v>
      </c>
      <c r="I13" s="15"/>
      <c r="J13" s="167"/>
      <c r="K13" s="43" t="s">
        <v>31</v>
      </c>
      <c r="L13" s="39" t="s">
        <v>29</v>
      </c>
      <c r="M13" s="17" t="e">
        <f>'[1]1월'!D13+'[1]2월'!D13+'[1]3월'!D13+'[1]4월'!D13+'[1]5월'!D13+'[1]6월'!D13+'[1]7월'!D13+'[1]8월'!D13+#REF!+'[1]10월'!D13+'[1]11월'!D13+D13</f>
        <v>#REF!</v>
      </c>
      <c r="N13" s="40">
        <v>13</v>
      </c>
      <c r="O13" s="46" t="e">
        <f t="shared" si="2"/>
        <v>#REF!</v>
      </c>
    </row>
    <row r="14" spans="1:15" s="20" customFormat="1" ht="19.5" customHeight="1" x14ac:dyDescent="0.15">
      <c r="A14" s="167"/>
      <c r="B14" s="190"/>
      <c r="C14" s="39" t="s">
        <v>32</v>
      </c>
      <c r="D14" s="32">
        <v>101</v>
      </c>
      <c r="E14" s="24">
        <f>'[1]11월'!D14</f>
        <v>226</v>
      </c>
      <c r="F14" s="32">
        <v>288</v>
      </c>
      <c r="G14" s="33">
        <f>(D14-E14)/E14</f>
        <v>-0.55309734513274333</v>
      </c>
      <c r="H14" s="34">
        <f t="shared" si="1"/>
        <v>-0.64930555555555558</v>
      </c>
      <c r="I14" s="15"/>
      <c r="J14" s="167"/>
      <c r="K14" s="49" t="s">
        <v>28</v>
      </c>
      <c r="L14" s="39" t="s">
        <v>32</v>
      </c>
      <c r="M14" s="17">
        <f>'[1]1월'!D14+'[1]2월'!D14+'[1]3월'!D14+'[1]4월'!D14+'[1]5월'!D14+'[1]6월'!D14+'[1]7월'!D14+'[1]8월'!D14+'[1]9월'!D14+'[1]10월'!D14+'[1]11월'!D14+'12월'!D14</f>
        <v>1549</v>
      </c>
      <c r="N14" s="40">
        <v>3603</v>
      </c>
      <c r="O14" s="46">
        <f t="shared" si="2"/>
        <v>-0.57008048848182069</v>
      </c>
    </row>
    <row r="15" spans="1:15" s="20" customFormat="1" ht="19.5" customHeight="1" x14ac:dyDescent="0.15">
      <c r="A15" s="167"/>
      <c r="B15" s="21"/>
      <c r="C15" s="22" t="s">
        <v>33</v>
      </c>
      <c r="D15" s="36">
        <f>D13+D14</f>
        <v>101</v>
      </c>
      <c r="E15" s="24">
        <f>'[1]11월'!D15</f>
        <v>226</v>
      </c>
      <c r="F15" s="36">
        <v>288</v>
      </c>
      <c r="G15" s="25">
        <f>(D15-E15)/E15</f>
        <v>-0.55309734513274333</v>
      </c>
      <c r="H15" s="26">
        <f t="shared" si="1"/>
        <v>-0.64930555555555558</v>
      </c>
      <c r="I15" s="15"/>
      <c r="J15" s="167"/>
      <c r="K15" s="49"/>
      <c r="L15" s="22" t="s">
        <v>18</v>
      </c>
      <c r="M15" s="27">
        <f>M14</f>
        <v>1549</v>
      </c>
      <c r="N15" s="28">
        <v>3616</v>
      </c>
      <c r="O15" s="37">
        <f t="shared" si="2"/>
        <v>-0.57162610619469023</v>
      </c>
    </row>
    <row r="16" spans="1:15" s="20" customFormat="1" ht="19.5" customHeight="1" x14ac:dyDescent="0.15">
      <c r="A16" s="167"/>
      <c r="B16" s="50" t="s">
        <v>34</v>
      </c>
      <c r="C16" s="39" t="s">
        <v>35</v>
      </c>
      <c r="D16" s="32">
        <v>46</v>
      </c>
      <c r="E16" s="24">
        <f>'[1]11월'!D16</f>
        <v>22</v>
      </c>
      <c r="F16" s="32">
        <v>24</v>
      </c>
      <c r="G16" s="33">
        <f>(D16-E16)/E16</f>
        <v>1.0909090909090908</v>
      </c>
      <c r="H16" s="34">
        <f t="shared" si="1"/>
        <v>0.91666666666666663</v>
      </c>
      <c r="I16" s="15"/>
      <c r="J16" s="167"/>
      <c r="K16" s="30" t="s">
        <v>34</v>
      </c>
      <c r="L16" s="45" t="s">
        <v>35</v>
      </c>
      <c r="M16" s="17">
        <f>'[1]1월'!D16+'[1]2월'!D16+'[1]3월'!D16+'[1]4월'!D16+'[1]5월'!D16+'[1]6월'!D16+'[1]7월'!D16+'[1]8월'!D16+'[1]9월'!D16+'[1]10월'!D16+'[1]11월'!D16+'12월'!D16</f>
        <v>224</v>
      </c>
      <c r="N16" s="40">
        <v>513</v>
      </c>
      <c r="O16" s="46">
        <f t="shared" si="2"/>
        <v>-0.56335282651072127</v>
      </c>
    </row>
    <row r="17" spans="1:15" s="20" customFormat="1" ht="19.5" customHeight="1" x14ac:dyDescent="0.15">
      <c r="A17" s="167"/>
      <c r="B17" s="49"/>
      <c r="C17" s="22" t="s">
        <v>18</v>
      </c>
      <c r="D17" s="36">
        <f>D16</f>
        <v>46</v>
      </c>
      <c r="E17" s="24">
        <f>'[1]11월'!D17</f>
        <v>22</v>
      </c>
      <c r="F17" s="36">
        <v>24</v>
      </c>
      <c r="G17" s="25">
        <f>(D17-E17)/E17</f>
        <v>1.0909090909090908</v>
      </c>
      <c r="H17" s="26">
        <f t="shared" si="1"/>
        <v>0.91666666666666663</v>
      </c>
      <c r="I17" s="15"/>
      <c r="J17" s="167"/>
      <c r="K17" s="21"/>
      <c r="L17" s="22" t="s">
        <v>18</v>
      </c>
      <c r="M17" s="27">
        <f>M16</f>
        <v>224</v>
      </c>
      <c r="N17" s="28">
        <v>513</v>
      </c>
      <c r="O17" s="51">
        <f t="shared" si="2"/>
        <v>-0.56335282651072127</v>
      </c>
    </row>
    <row r="18" spans="1:15" s="20" customFormat="1" ht="19.5" customHeight="1" x14ac:dyDescent="0.15">
      <c r="A18" s="52"/>
      <c r="B18" s="191" t="s">
        <v>36</v>
      </c>
      <c r="C18" s="39" t="s">
        <v>37</v>
      </c>
      <c r="D18" s="24">
        <v>9</v>
      </c>
      <c r="E18" s="24">
        <f>'[1]11월'!D18</f>
        <v>10</v>
      </c>
      <c r="F18" s="24">
        <v>0</v>
      </c>
      <c r="G18" s="25">
        <f>(D18-E18)/E18</f>
        <v>-0.1</v>
      </c>
      <c r="H18" s="26" t="s">
        <v>30</v>
      </c>
      <c r="I18" s="15"/>
      <c r="J18" s="53"/>
      <c r="K18" s="191" t="s">
        <v>36</v>
      </c>
      <c r="L18" s="39" t="s">
        <v>37</v>
      </c>
      <c r="M18" s="17">
        <f>'[1]1월'!D18+'[1]2월'!D18+'[1]3월'!D18+'[1]4월'!D18+'[1]5월'!D18+'[1]6월'!D18+'[1]7월'!D18+'[1]8월'!D18+'[1]9월'!D18+'[1]10월'!D18+'[1]11월'!D18+'12월'!D18</f>
        <v>160</v>
      </c>
      <c r="N18" s="40">
        <v>60</v>
      </c>
      <c r="O18" s="46">
        <f t="shared" si="2"/>
        <v>1.6666666666666667</v>
      </c>
    </row>
    <row r="19" spans="1:15" s="20" customFormat="1" ht="19.5" customHeight="1" x14ac:dyDescent="0.15">
      <c r="A19" s="52"/>
      <c r="B19" s="192"/>
      <c r="C19" s="39" t="s">
        <v>38</v>
      </c>
      <c r="D19" s="24">
        <v>7</v>
      </c>
      <c r="E19" s="24">
        <f>'[1]11월'!D19</f>
        <v>3</v>
      </c>
      <c r="F19" s="24">
        <v>24</v>
      </c>
      <c r="G19" s="44">
        <f t="shared" ref="G19:G30" si="3">(D19-E19)/E19</f>
        <v>1.3333333333333333</v>
      </c>
      <c r="H19" s="26">
        <f t="shared" si="1"/>
        <v>-0.70833333333333337</v>
      </c>
      <c r="I19" s="15"/>
      <c r="J19" s="53"/>
      <c r="K19" s="192"/>
      <c r="L19" s="39" t="s">
        <v>38</v>
      </c>
      <c r="M19" s="17">
        <f>'[1]1월'!D19+'[1]2월'!D19+'[1]3월'!D19+'[1]4월'!D19+'[1]5월'!D19+'[1]6월'!D19+'[1]7월'!D19+'[1]8월'!D19+'[1]9월'!D19+'[1]10월'!D19+'[1]11월'!D19+'12월'!D19</f>
        <v>4722</v>
      </c>
      <c r="N19" s="54">
        <v>563</v>
      </c>
      <c r="O19" s="46">
        <f t="shared" si="2"/>
        <v>7.3872113676731797</v>
      </c>
    </row>
    <row r="20" spans="1:15" s="20" customFormat="1" ht="19.5" customHeight="1" x14ac:dyDescent="0.15">
      <c r="A20" s="52"/>
      <c r="B20" s="193"/>
      <c r="C20" s="22" t="s">
        <v>18</v>
      </c>
      <c r="D20" s="23">
        <f>SUM(D18:D19)</f>
        <v>16</v>
      </c>
      <c r="E20" s="24">
        <f>'[1]11월'!D20</f>
        <v>13</v>
      </c>
      <c r="F20" s="23">
        <v>24</v>
      </c>
      <c r="G20" s="25">
        <f t="shared" si="3"/>
        <v>0.23076923076923078</v>
      </c>
      <c r="H20" s="26">
        <f t="shared" si="1"/>
        <v>-0.33333333333333331</v>
      </c>
      <c r="I20" s="15"/>
      <c r="J20" s="53"/>
      <c r="K20" s="194"/>
      <c r="L20" s="22" t="s">
        <v>18</v>
      </c>
      <c r="M20" s="27">
        <f>SUM(M18:M19)</f>
        <v>4882</v>
      </c>
      <c r="N20" s="28">
        <v>623</v>
      </c>
      <c r="O20" s="51">
        <f t="shared" si="2"/>
        <v>6.8362760834670944</v>
      </c>
    </row>
    <row r="21" spans="1:15" s="20" customFormat="1" ht="19.5" customHeight="1" x14ac:dyDescent="0.15">
      <c r="A21" s="175" t="s">
        <v>39</v>
      </c>
      <c r="B21" s="181"/>
      <c r="C21" s="182"/>
      <c r="D21" s="55">
        <f>D6+D8+D10+D12+D15+D17+D20</f>
        <v>7246</v>
      </c>
      <c r="E21" s="56">
        <f>'[1]11월'!D21</f>
        <v>5896</v>
      </c>
      <c r="F21" s="56">
        <v>8690</v>
      </c>
      <c r="G21" s="57">
        <f t="shared" si="3"/>
        <v>0.22896879240162823</v>
      </c>
      <c r="H21" s="58">
        <f t="shared" si="1"/>
        <v>-0.1661680092059839</v>
      </c>
      <c r="I21" s="15"/>
      <c r="J21" s="175" t="s">
        <v>39</v>
      </c>
      <c r="K21" s="176"/>
      <c r="L21" s="177"/>
      <c r="M21" s="59">
        <f>M6+M8+M10+M12+M15+M17+M20</f>
        <v>67546</v>
      </c>
      <c r="N21" s="56">
        <v>97088</v>
      </c>
      <c r="O21" s="60">
        <f t="shared" si="2"/>
        <v>-0.30428065260382331</v>
      </c>
    </row>
    <row r="22" spans="1:15" s="20" customFormat="1" ht="19.5" customHeight="1" x14ac:dyDescent="0.15">
      <c r="A22" s="188" t="s">
        <v>40</v>
      </c>
      <c r="B22" s="162" t="s">
        <v>41</v>
      </c>
      <c r="C22" s="180"/>
      <c r="D22" s="47">
        <v>0</v>
      </c>
      <c r="E22" s="24">
        <f>'[1]11월'!D22</f>
        <v>11</v>
      </c>
      <c r="F22" s="47">
        <v>151</v>
      </c>
      <c r="G22" s="33">
        <f t="shared" si="3"/>
        <v>-1</v>
      </c>
      <c r="H22" s="34">
        <f t="shared" si="1"/>
        <v>-1</v>
      </c>
      <c r="I22" s="15"/>
      <c r="J22" s="188" t="s">
        <v>42</v>
      </c>
      <c r="K22" s="162" t="s">
        <v>41</v>
      </c>
      <c r="L22" s="180"/>
      <c r="M22" s="17">
        <f>'[1]1월'!D22+'[1]2월'!D22+'[1]3월'!D22+'[1]4월'!D22+'[1]5월'!D22+'[1]6월'!D22+'[1]7월'!D22+'[1]8월'!D22+'[1]9월'!D22+'[1]10월'!D22+'[1]11월'!D22+'12월'!D22</f>
        <v>1185</v>
      </c>
      <c r="N22" s="40">
        <v>2062</v>
      </c>
      <c r="O22" s="61">
        <f t="shared" si="2"/>
        <v>-0.42531522793404464</v>
      </c>
    </row>
    <row r="23" spans="1:15" s="20" customFormat="1" ht="19.5" customHeight="1" x14ac:dyDescent="0.15">
      <c r="A23" s="167"/>
      <c r="B23" s="162" t="s">
        <v>43</v>
      </c>
      <c r="C23" s="180"/>
      <c r="D23" s="32">
        <v>0</v>
      </c>
      <c r="E23" s="24">
        <v>0</v>
      </c>
      <c r="F23" s="32">
        <v>770</v>
      </c>
      <c r="G23" s="33" t="s">
        <v>30</v>
      </c>
      <c r="H23" s="34">
        <f t="shared" si="1"/>
        <v>-1</v>
      </c>
      <c r="I23" s="15"/>
      <c r="J23" s="167"/>
      <c r="K23" s="162" t="s">
        <v>43</v>
      </c>
      <c r="L23" s="180"/>
      <c r="M23" s="17">
        <f>'[1]1월'!D23+'[1]2월'!D23+'[1]3월'!D23+'[1]4월'!D23+'[1]5월'!D23+'[1]6월'!D23+'[1]7월'!D23+'[1]8월'!D23+'[1]9월'!D23+'[1]10월'!D23+'[1]11월'!D23+'12월'!D23</f>
        <v>2171</v>
      </c>
      <c r="N23" s="40">
        <v>8067</v>
      </c>
      <c r="O23" s="61">
        <f t="shared" si="2"/>
        <v>-0.73087888930209499</v>
      </c>
    </row>
    <row r="24" spans="1:15" s="20" customFormat="1" ht="19.5" customHeight="1" x14ac:dyDescent="0.15">
      <c r="A24" s="167"/>
      <c r="B24" s="162" t="s">
        <v>44</v>
      </c>
      <c r="C24" s="180"/>
      <c r="D24" s="32">
        <v>2009</v>
      </c>
      <c r="E24" s="24">
        <f>'[1]11월'!D24</f>
        <v>1364</v>
      </c>
      <c r="F24" s="32">
        <v>1548</v>
      </c>
      <c r="G24" s="33">
        <f t="shared" si="3"/>
        <v>0.47287390029325516</v>
      </c>
      <c r="H24" s="34">
        <f t="shared" si="1"/>
        <v>0.29780361757105944</v>
      </c>
      <c r="I24" s="15"/>
      <c r="J24" s="167"/>
      <c r="K24" s="162" t="s">
        <v>45</v>
      </c>
      <c r="L24" s="180"/>
      <c r="M24" s="17">
        <f>'[1]1월'!D24+'[1]2월'!D24+'[1]3월'!D24+'[1]4월'!D24+'[1]5월'!D24+'[1]6월'!D24+'[1]7월'!D24+'[1]8월'!D24+'[1]9월'!D24+'[1]10월'!D24+'[1]11월'!D24+'12월'!D24</f>
        <v>12787</v>
      </c>
      <c r="N24" s="40">
        <v>16549</v>
      </c>
      <c r="O24" s="61">
        <f t="shared" si="2"/>
        <v>-0.22732491389207807</v>
      </c>
    </row>
    <row r="25" spans="1:15" s="20" customFormat="1" ht="19.5" customHeight="1" x14ac:dyDescent="0.15">
      <c r="A25" s="52"/>
      <c r="B25" s="162" t="s">
        <v>46</v>
      </c>
      <c r="C25" s="180"/>
      <c r="D25" s="32">
        <v>426</v>
      </c>
      <c r="E25" s="24">
        <f>'[1]11월'!D25</f>
        <v>245</v>
      </c>
      <c r="F25" s="32">
        <v>0</v>
      </c>
      <c r="G25" s="33">
        <f t="shared" si="3"/>
        <v>0.73877551020408161</v>
      </c>
      <c r="H25" s="34" t="s">
        <v>30</v>
      </c>
      <c r="I25" s="15"/>
      <c r="J25" s="52"/>
      <c r="K25" s="162" t="s">
        <v>47</v>
      </c>
      <c r="L25" s="180"/>
      <c r="M25" s="62">
        <f>'[1]6월'!D25+'[1]7월'!D25+'[1]8월'!D25+'[1]9월'!D25+'[1]10월'!D25+'[1]11월'!D25+'12월'!D25</f>
        <v>1718</v>
      </c>
      <c r="N25" s="40">
        <v>0</v>
      </c>
      <c r="O25" s="40">
        <v>0</v>
      </c>
    </row>
    <row r="26" spans="1:15" s="64" customFormat="1" ht="19.5" customHeight="1" x14ac:dyDescent="0.15">
      <c r="A26" s="175" t="s">
        <v>48</v>
      </c>
      <c r="B26" s="181"/>
      <c r="C26" s="182"/>
      <c r="D26" s="55">
        <f>SUM(D22:D25)</f>
        <v>2435</v>
      </c>
      <c r="E26" s="55">
        <f>'[1]11월'!D26</f>
        <v>1620</v>
      </c>
      <c r="F26" s="55">
        <v>2469</v>
      </c>
      <c r="G26" s="57">
        <f t="shared" si="3"/>
        <v>0.50308641975308643</v>
      </c>
      <c r="H26" s="58">
        <f t="shared" si="1"/>
        <v>-1.377075739165654E-2</v>
      </c>
      <c r="I26" s="63"/>
      <c r="J26" s="175" t="s">
        <v>48</v>
      </c>
      <c r="K26" s="176"/>
      <c r="L26" s="177"/>
      <c r="M26" s="59">
        <f>M22+M23+M24+M25</f>
        <v>17861</v>
      </c>
      <c r="N26" s="56">
        <v>26678</v>
      </c>
      <c r="O26" s="60">
        <f t="shared" si="2"/>
        <v>-0.33049703875852765</v>
      </c>
    </row>
    <row r="27" spans="1:15" s="20" customFormat="1" ht="19.5" customHeight="1" x14ac:dyDescent="0.15">
      <c r="A27" s="183" t="s">
        <v>49</v>
      </c>
      <c r="B27" s="184" t="s">
        <v>50</v>
      </c>
      <c r="C27" s="185"/>
      <c r="D27" s="65">
        <v>386</v>
      </c>
      <c r="E27" s="24">
        <f>'[1]11월'!D27</f>
        <v>351</v>
      </c>
      <c r="F27" s="65">
        <v>334</v>
      </c>
      <c r="G27" s="33">
        <f t="shared" si="3"/>
        <v>9.9715099715099717E-2</v>
      </c>
      <c r="H27" s="34">
        <f t="shared" si="1"/>
        <v>0.15568862275449102</v>
      </c>
      <c r="I27" s="15"/>
      <c r="J27" s="183" t="s">
        <v>49</v>
      </c>
      <c r="K27" s="162" t="s">
        <v>51</v>
      </c>
      <c r="L27" s="180"/>
      <c r="M27" s="17">
        <f>'[1]1월'!D26+'[1]2월'!D26+'[1]3월'!D26+'[1]4월'!D26+'[1]5월'!D26+'[1]6월'!D27+'[1]7월'!D27+'[1]8월'!D27+'[1]9월'!D27+'[1]10월'!D27+'[1]11월'!D27+'12월'!D27</f>
        <v>3886</v>
      </c>
      <c r="N27" s="40">
        <v>4232</v>
      </c>
      <c r="O27" s="41">
        <f t="shared" si="2"/>
        <v>-8.1758034026465032E-2</v>
      </c>
    </row>
    <row r="28" spans="1:15" s="20" customFormat="1" ht="19.5" customHeight="1" x14ac:dyDescent="0.15">
      <c r="A28" s="167"/>
      <c r="B28" s="162" t="s">
        <v>52</v>
      </c>
      <c r="C28" s="180"/>
      <c r="D28" s="32">
        <v>361</v>
      </c>
      <c r="E28" s="24">
        <f>'[1]11월'!D28</f>
        <v>413</v>
      </c>
      <c r="F28" s="32">
        <v>329</v>
      </c>
      <c r="G28" s="33">
        <f t="shared" si="3"/>
        <v>-0.12590799031476999</v>
      </c>
      <c r="H28" s="34">
        <f t="shared" si="1"/>
        <v>9.7264437689969604E-2</v>
      </c>
      <c r="I28" s="15"/>
      <c r="J28" s="167"/>
      <c r="K28" s="186" t="s">
        <v>53</v>
      </c>
      <c r="L28" s="187"/>
      <c r="M28" s="17">
        <f>'[1]1월'!D27+'[1]2월'!D27+'[1]3월'!D27+'[1]4월'!D27+'[1]5월'!D27+'[1]6월'!D28+'[1]7월'!D28+'[1]8월'!D28+'[1]9월'!D28+'[1]10월'!D28+'[1]11월'!D28+'12월'!D28</f>
        <v>3999</v>
      </c>
      <c r="N28" s="40">
        <v>4338</v>
      </c>
      <c r="O28" s="41">
        <f t="shared" si="2"/>
        <v>-7.8146611341632088E-2</v>
      </c>
    </row>
    <row r="29" spans="1:15" s="20" customFormat="1" ht="19.5" customHeight="1" thickBot="1" x14ac:dyDescent="0.2">
      <c r="A29" s="172" t="s">
        <v>54</v>
      </c>
      <c r="B29" s="173"/>
      <c r="C29" s="174"/>
      <c r="D29" s="66">
        <f>SUM(D27:D28)</f>
        <v>747</v>
      </c>
      <c r="E29" s="67">
        <f>'[1]11월'!D29</f>
        <v>764</v>
      </c>
      <c r="F29" s="67">
        <v>663</v>
      </c>
      <c r="G29" s="68">
        <f t="shared" si="3"/>
        <v>-2.2251308900523559E-2</v>
      </c>
      <c r="H29" s="69">
        <f t="shared" si="1"/>
        <v>0.12669683257918551</v>
      </c>
      <c r="I29" s="15"/>
      <c r="J29" s="175" t="s">
        <v>54</v>
      </c>
      <c r="K29" s="176"/>
      <c r="L29" s="177"/>
      <c r="M29" s="70">
        <f>M27+M28</f>
        <v>7885</v>
      </c>
      <c r="N29" s="71">
        <v>8570</v>
      </c>
      <c r="O29" s="72">
        <f t="shared" si="2"/>
        <v>-7.9929988331388563E-2</v>
      </c>
    </row>
    <row r="30" spans="1:15" s="64" customFormat="1" ht="19.5" customHeight="1" thickBot="1" x14ac:dyDescent="0.2">
      <c r="A30" s="157" t="s">
        <v>55</v>
      </c>
      <c r="B30" s="158"/>
      <c r="C30" s="178"/>
      <c r="D30" s="73">
        <f>D21+D26+D29</f>
        <v>10428</v>
      </c>
      <c r="E30" s="74">
        <f>'[1]11월'!D30</f>
        <v>8294</v>
      </c>
      <c r="F30" s="74">
        <v>11852</v>
      </c>
      <c r="G30" s="75">
        <f t="shared" si="3"/>
        <v>0.2572944297082228</v>
      </c>
      <c r="H30" s="75">
        <f t="shared" si="1"/>
        <v>-0.12014849814377321</v>
      </c>
      <c r="I30" s="63"/>
      <c r="J30" s="157" t="s">
        <v>55</v>
      </c>
      <c r="K30" s="158"/>
      <c r="L30" s="178"/>
      <c r="M30" s="73">
        <f>SUM(M21,M26,M29,25)</f>
        <v>93317</v>
      </c>
      <c r="N30" s="73">
        <v>132377</v>
      </c>
      <c r="O30" s="76">
        <f t="shared" si="2"/>
        <v>-0.29506636349214743</v>
      </c>
    </row>
    <row r="31" spans="1:15" s="63" customFormat="1" ht="20.100000000000001" customHeight="1" x14ac:dyDescent="0.15">
      <c r="A31" s="164"/>
      <c r="B31" s="165"/>
      <c r="C31" s="165"/>
      <c r="D31" s="165"/>
      <c r="E31" s="77"/>
      <c r="F31" s="164"/>
      <c r="G31" s="165"/>
      <c r="H31" s="165"/>
      <c r="I31" s="165"/>
      <c r="J31" s="179"/>
      <c r="K31" s="179"/>
      <c r="L31" s="179"/>
      <c r="M31" s="179"/>
      <c r="N31" s="179"/>
      <c r="O31" s="78"/>
    </row>
    <row r="32" spans="1:15" s="63" customFormat="1" ht="17.45" customHeight="1" x14ac:dyDescent="0.15">
      <c r="A32" s="79"/>
      <c r="B32" s="80"/>
      <c r="C32" s="80"/>
      <c r="D32" s="80"/>
      <c r="E32" s="77"/>
      <c r="F32" s="77"/>
      <c r="G32" s="78"/>
      <c r="H32" s="81"/>
      <c r="J32" s="164"/>
      <c r="K32" s="165"/>
      <c r="L32" s="165"/>
      <c r="M32" s="165"/>
      <c r="N32" s="77"/>
      <c r="O32" s="78"/>
    </row>
    <row r="33" spans="1:16" s="63" customFormat="1" ht="15.75" customHeight="1" x14ac:dyDescent="0.15">
      <c r="A33" s="79"/>
      <c r="B33" s="80"/>
      <c r="C33" s="80"/>
      <c r="D33" s="80"/>
      <c r="E33" s="77"/>
      <c r="F33" s="77"/>
      <c r="G33" s="78"/>
      <c r="H33" s="81"/>
      <c r="J33" s="80"/>
      <c r="K33" s="80"/>
      <c r="L33" s="80"/>
      <c r="M33" s="80"/>
      <c r="N33" s="77"/>
      <c r="O33" s="78"/>
      <c r="P33" s="82"/>
    </row>
    <row r="34" spans="1:16" s="20" customFormat="1" ht="21" customHeight="1" thickBot="1" x14ac:dyDescent="0.2">
      <c r="A34" s="83" t="s">
        <v>56</v>
      </c>
      <c r="B34" s="84"/>
      <c r="C34" s="84"/>
      <c r="D34" s="85"/>
      <c r="E34" s="85"/>
      <c r="F34" s="85"/>
      <c r="G34" s="81"/>
      <c r="H34" s="81"/>
      <c r="I34" s="15"/>
      <c r="J34" s="86" t="s">
        <v>56</v>
      </c>
      <c r="K34" s="84"/>
      <c r="L34" s="84"/>
      <c r="M34" s="85"/>
      <c r="N34" s="85"/>
      <c r="O34" s="81"/>
      <c r="P34" s="84"/>
    </row>
    <row r="35" spans="1:16" s="20" customFormat="1" ht="19.5" customHeight="1" x14ac:dyDescent="0.15">
      <c r="A35" s="166" t="s">
        <v>57</v>
      </c>
      <c r="B35" s="169" t="s">
        <v>58</v>
      </c>
      <c r="C35" s="170"/>
      <c r="D35" s="87">
        <v>5983</v>
      </c>
      <c r="E35" s="88">
        <f>'[1]11월'!D35</f>
        <v>6113</v>
      </c>
      <c r="F35" s="89">
        <v>7957</v>
      </c>
      <c r="G35" s="13">
        <f t="shared" ref="G35:G40" si="4">(D35-E35)/E35</f>
        <v>-2.126615409782431E-2</v>
      </c>
      <c r="H35" s="14">
        <f t="shared" ref="H35:H40" si="5">(D35-F35)/F35</f>
        <v>-0.24808344853588035</v>
      </c>
      <c r="I35" s="15"/>
      <c r="J35" s="166" t="s">
        <v>57</v>
      </c>
      <c r="K35" s="169" t="s">
        <v>59</v>
      </c>
      <c r="L35" s="171"/>
      <c r="M35" s="90">
        <f>'[1]1월'!D34+'[1]2월'!D34+'[1]3월'!D34+'[1]4월'!D34+'[1]5월'!D34+'[1]6월'!D35+'[1]7월'!D35+'[1]8월'!D35+'[1]9월'!D35+'[1]10월'!D35+'[1]11월'!D35+'12월'!D35</f>
        <v>98729</v>
      </c>
      <c r="N35" s="90">
        <v>93662</v>
      </c>
      <c r="O35" s="91">
        <f t="shared" ref="O35:O40" si="6">(M35-N35)/N35</f>
        <v>5.4098780722171211E-2</v>
      </c>
      <c r="P35" s="84"/>
    </row>
    <row r="36" spans="1:16" s="20" customFormat="1" ht="19.5" customHeight="1" x14ac:dyDescent="0.15">
      <c r="A36" s="167"/>
      <c r="B36" s="161" t="s">
        <v>61</v>
      </c>
      <c r="C36" s="162"/>
      <c r="D36" s="92">
        <v>247</v>
      </c>
      <c r="E36" s="93">
        <f>'[1]11월'!D36</f>
        <v>423</v>
      </c>
      <c r="F36" s="94">
        <v>654</v>
      </c>
      <c r="G36" s="33">
        <f t="shared" si="4"/>
        <v>-0.4160756501182033</v>
      </c>
      <c r="H36" s="34">
        <f t="shared" si="5"/>
        <v>-0.6223241590214067</v>
      </c>
      <c r="I36" s="15"/>
      <c r="J36" s="167"/>
      <c r="K36" s="161" t="s">
        <v>62</v>
      </c>
      <c r="L36" s="163"/>
      <c r="M36" s="40">
        <f>'[1]1월'!D35+'[1]2월'!D35+'[1]3월'!D35+'[1]4월'!D35+'[1]5월'!D35+'[1]6월'!D36+'[1]7월'!D36+'[1]8월'!D36+'[1]9월'!D36+'[1]10월'!D36+'[1]11월'!D36+'12월'!D36</f>
        <v>6487</v>
      </c>
      <c r="N36" s="40">
        <v>6569</v>
      </c>
      <c r="O36" s="95">
        <f t="shared" si="6"/>
        <v>-1.2482874105647739E-2</v>
      </c>
      <c r="P36" s="84"/>
    </row>
    <row r="37" spans="1:16" s="20" customFormat="1" ht="19.149999999999999" customHeight="1" x14ac:dyDescent="0.15">
      <c r="A37" s="167"/>
      <c r="B37" s="161" t="s">
        <v>63</v>
      </c>
      <c r="C37" s="162"/>
      <c r="D37" s="93">
        <f>'[1]11월'!C37</f>
        <v>0</v>
      </c>
      <c r="E37" s="93">
        <f>'[1]11월'!D37</f>
        <v>0</v>
      </c>
      <c r="F37" s="94">
        <v>486</v>
      </c>
      <c r="G37" s="33" t="s">
        <v>60</v>
      </c>
      <c r="H37" s="34">
        <f t="shared" si="5"/>
        <v>-1</v>
      </c>
      <c r="I37" s="15"/>
      <c r="J37" s="167"/>
      <c r="K37" s="161" t="s">
        <v>64</v>
      </c>
      <c r="L37" s="163"/>
      <c r="M37" s="40">
        <f>'[1]1월'!D36+'[1]2월'!D36+'[1]3월'!D36+'[1]4월'!D36+'[1]5월'!D36+'[1]6월'!D37+'[1]7월'!D37+'[1]8월'!D37+'[1]9월'!D37+'[1]10월'!D37+'[1]11월'!D37+'12월'!D37</f>
        <v>2938</v>
      </c>
      <c r="N37" s="35">
        <v>9469</v>
      </c>
      <c r="O37" s="95">
        <f t="shared" si="6"/>
        <v>-0.68972436371316925</v>
      </c>
      <c r="P37" s="84"/>
    </row>
    <row r="38" spans="1:16" s="20" customFormat="1" ht="19.5" customHeight="1" x14ac:dyDescent="0.15">
      <c r="A38" s="167"/>
      <c r="B38" s="161" t="s">
        <v>65</v>
      </c>
      <c r="C38" s="162"/>
      <c r="D38" s="92">
        <v>23839</v>
      </c>
      <c r="E38" s="93">
        <f>'[1]11월'!D38</f>
        <v>21658</v>
      </c>
      <c r="F38" s="94">
        <v>23910</v>
      </c>
      <c r="G38" s="33">
        <f t="shared" si="4"/>
        <v>0.10070181918921414</v>
      </c>
      <c r="H38" s="34">
        <f t="shared" si="5"/>
        <v>-2.9694688414889166E-3</v>
      </c>
      <c r="I38" s="15"/>
      <c r="J38" s="167"/>
      <c r="K38" s="161" t="s">
        <v>66</v>
      </c>
      <c r="L38" s="163"/>
      <c r="M38" s="40">
        <f>'[1]1월'!D37+'[1]2월'!D37+'[1]3월'!D37+'[1]4월'!D37+'[1]5월'!D37+'[1]6월'!D38+'[1]7월'!D38+'[1]8월'!D38+'[1]9월'!D38+'[1]10월'!D38+'[1]11월'!D38+'12월'!D38</f>
        <v>248359</v>
      </c>
      <c r="N38" s="35">
        <v>276777</v>
      </c>
      <c r="O38" s="95">
        <f t="shared" si="6"/>
        <v>-0.10267471646849269</v>
      </c>
      <c r="P38" s="84"/>
    </row>
    <row r="39" spans="1:16" s="20" customFormat="1" ht="19.5" customHeight="1" thickBot="1" x14ac:dyDescent="0.2">
      <c r="A39" s="168"/>
      <c r="B39" s="154" t="s">
        <v>67</v>
      </c>
      <c r="C39" s="155"/>
      <c r="D39" s="92">
        <v>1927</v>
      </c>
      <c r="E39" s="93">
        <f>'[1]11월'!D39</f>
        <v>2133</v>
      </c>
      <c r="F39" s="94">
        <v>607</v>
      </c>
      <c r="G39" s="33">
        <f t="shared" si="4"/>
        <v>-9.6577590248476328E-2</v>
      </c>
      <c r="H39" s="96">
        <f t="shared" si="5"/>
        <v>2.1746293245469523</v>
      </c>
      <c r="I39" s="15"/>
      <c r="J39" s="168"/>
      <c r="K39" s="154" t="s">
        <v>68</v>
      </c>
      <c r="L39" s="156"/>
      <c r="M39" s="97">
        <f>'[1]1월'!D38+'[1]2월'!D38+'[1]3월'!D38+'[1]4월'!D38+'[1]5월'!D38+'[1]6월'!D39+'[1]7월'!D39+'[1]8월'!D39+'[1]9월'!D39+'[1]10월'!D39+'[1]11월'!D39+'12월'!D39</f>
        <v>13041</v>
      </c>
      <c r="N39" s="98">
        <v>5693</v>
      </c>
      <c r="O39" s="95">
        <f t="shared" si="6"/>
        <v>1.2907078868786228</v>
      </c>
      <c r="P39" s="84"/>
    </row>
    <row r="40" spans="1:16" s="20" customFormat="1" ht="19.5" customHeight="1" thickBot="1" x14ac:dyDescent="0.2">
      <c r="A40" s="157" t="s">
        <v>69</v>
      </c>
      <c r="B40" s="158"/>
      <c r="C40" s="158"/>
      <c r="D40" s="73">
        <f>SUM(D35:D39)</f>
        <v>31996</v>
      </c>
      <c r="E40" s="73">
        <f>'[1]11월'!D40</f>
        <v>30327</v>
      </c>
      <c r="F40" s="204">
        <v>33614</v>
      </c>
      <c r="G40" s="75">
        <f t="shared" si="4"/>
        <v>5.5033468526395624E-2</v>
      </c>
      <c r="H40" s="75">
        <f t="shared" si="5"/>
        <v>-4.8134705777354674E-2</v>
      </c>
      <c r="I40" s="99"/>
      <c r="J40" s="159" t="s">
        <v>69</v>
      </c>
      <c r="K40" s="160"/>
      <c r="L40" s="160"/>
      <c r="M40" s="203">
        <f>SUM(M35:M39)</f>
        <v>369554</v>
      </c>
      <c r="N40" s="203">
        <v>392170</v>
      </c>
      <c r="O40" s="100">
        <f t="shared" si="6"/>
        <v>-5.7668868092918886E-2</v>
      </c>
      <c r="P40" s="82"/>
    </row>
    <row r="41" spans="1:16" s="15" customFormat="1" ht="19.5" customHeight="1" thickBot="1" x14ac:dyDescent="0.2">
      <c r="A41" s="101"/>
      <c r="B41" s="102"/>
      <c r="C41" s="102"/>
      <c r="D41" s="103"/>
      <c r="E41" s="104"/>
      <c r="F41" s="105"/>
      <c r="G41" s="106"/>
      <c r="H41" s="81"/>
      <c r="J41" s="107"/>
      <c r="K41" s="108"/>
      <c r="L41" s="108"/>
      <c r="M41" s="109"/>
      <c r="N41" s="110"/>
      <c r="O41" s="111"/>
    </row>
    <row r="42" spans="1:16" s="20" customFormat="1" ht="19.5" customHeight="1" thickBot="1" x14ac:dyDescent="0.2">
      <c r="A42" s="147" t="s">
        <v>70</v>
      </c>
      <c r="B42" s="148"/>
      <c r="C42" s="149"/>
      <c r="D42" s="112">
        <f>D30+D40</f>
        <v>42424</v>
      </c>
      <c r="E42" s="112">
        <f>'[1]11월'!D42</f>
        <v>38621</v>
      </c>
      <c r="F42" s="112">
        <v>45466</v>
      </c>
      <c r="G42" s="113">
        <f>(D42-E42)/E42</f>
        <v>9.8469744439553614E-2</v>
      </c>
      <c r="H42" s="113">
        <f>(D42-F42)/F42</f>
        <v>-6.690713940087098E-2</v>
      </c>
      <c r="I42" s="15"/>
      <c r="J42" s="147" t="s">
        <v>71</v>
      </c>
      <c r="K42" s="148"/>
      <c r="L42" s="149"/>
      <c r="M42" s="146">
        <f>SUM(M30,M40)</f>
        <v>462871</v>
      </c>
      <c r="N42" s="146">
        <v>524547</v>
      </c>
      <c r="O42" s="114">
        <f>(M42-N42)/N42</f>
        <v>-0.1175795495923149</v>
      </c>
      <c r="P42" s="115"/>
    </row>
    <row r="43" spans="1:16" s="15" customFormat="1" ht="19.5" customHeight="1" x14ac:dyDescent="0.15">
      <c r="A43" s="116"/>
      <c r="B43" s="117"/>
      <c r="C43" s="117"/>
      <c r="D43" s="118"/>
      <c r="E43" s="119"/>
      <c r="F43" s="120"/>
      <c r="G43" s="121"/>
      <c r="H43" s="122"/>
      <c r="J43" s="84"/>
      <c r="K43" s="84"/>
      <c r="L43" s="84"/>
      <c r="M43" s="123"/>
      <c r="N43" s="124"/>
      <c r="O43" s="81"/>
    </row>
    <row r="44" spans="1:16" s="15" customFormat="1" ht="19.5" customHeight="1" thickBot="1" x14ac:dyDescent="0.2">
      <c r="A44" s="125" t="s">
        <v>72</v>
      </c>
      <c r="B44" s="82"/>
      <c r="C44" s="82"/>
      <c r="D44" s="77"/>
      <c r="E44" s="126"/>
      <c r="F44" s="127"/>
      <c r="G44" s="128"/>
      <c r="H44" s="129"/>
      <c r="J44" s="63" t="s">
        <v>72</v>
      </c>
      <c r="K44" s="82"/>
      <c r="L44" s="130"/>
      <c r="M44" s="131"/>
      <c r="N44" s="132"/>
      <c r="O44" s="133"/>
    </row>
    <row r="45" spans="1:16" s="20" customFormat="1" ht="19.5" customHeight="1" thickBot="1" x14ac:dyDescent="0.2">
      <c r="A45" s="150" t="s">
        <v>73</v>
      </c>
      <c r="B45" s="151"/>
      <c r="C45" s="152"/>
      <c r="D45" s="134">
        <v>44714</v>
      </c>
      <c r="E45" s="134">
        <f>'[1]11월'!D45</f>
        <v>45553</v>
      </c>
      <c r="F45" s="135">
        <v>38234</v>
      </c>
      <c r="G45" s="136">
        <f>(D45-E45)/E45</f>
        <v>-1.8418106381577502E-2</v>
      </c>
      <c r="H45" s="137">
        <f>(D45-F45)/F45</f>
        <v>0.16948265941308782</v>
      </c>
      <c r="I45" s="15"/>
      <c r="J45" s="150" t="s">
        <v>73</v>
      </c>
      <c r="K45" s="151"/>
      <c r="L45" s="152"/>
      <c r="M45" s="138">
        <v>503475</v>
      </c>
      <c r="N45" s="138">
        <v>543665</v>
      </c>
      <c r="O45" s="136">
        <f>(M45-N45)/N45</f>
        <v>-7.3924199645001978E-2</v>
      </c>
    </row>
    <row r="46" spans="1:16" s="20" customFormat="1" ht="21.75" customHeight="1" x14ac:dyDescent="0.15">
      <c r="A46" s="153"/>
      <c r="B46" s="153"/>
      <c r="C46" s="153"/>
      <c r="D46" s="153"/>
      <c r="E46" s="139"/>
      <c r="J46" s="140"/>
      <c r="K46" s="141"/>
      <c r="L46" s="141"/>
      <c r="M46" s="141"/>
      <c r="N46" s="141"/>
      <c r="O46" s="141"/>
    </row>
    <row r="47" spans="1:16" s="64" customFormat="1" ht="18" customHeight="1" x14ac:dyDescent="0.15">
      <c r="A47" s="140"/>
      <c r="J47" s="142"/>
      <c r="K47" s="141"/>
      <c r="L47" s="141"/>
      <c r="M47" s="143"/>
      <c r="N47" s="141"/>
      <c r="O47" s="141"/>
    </row>
    <row r="48" spans="1:16" s="64" customFormat="1" ht="18" customHeight="1" x14ac:dyDescent="0.15">
      <c r="A48" s="142"/>
      <c r="G48" s="144"/>
      <c r="J48" s="141"/>
      <c r="K48" s="141"/>
      <c r="L48" s="141"/>
      <c r="M48" s="141"/>
      <c r="N48" s="141"/>
      <c r="O48" s="141"/>
    </row>
    <row r="49" spans="10:15" s="64" customFormat="1" ht="18" customHeight="1" x14ac:dyDescent="0.15">
      <c r="J49" s="145"/>
      <c r="K49" s="141"/>
      <c r="L49" s="145"/>
      <c r="M49" s="145"/>
      <c r="N49" s="145"/>
      <c r="O49" s="145"/>
    </row>
    <row r="50" spans="10:15" s="20" customFormat="1" ht="18" customHeight="1" x14ac:dyDescent="0.15">
      <c r="J50" s="145"/>
      <c r="K50" s="141"/>
      <c r="L50" s="145"/>
      <c r="M50" s="145"/>
      <c r="N50" s="145"/>
      <c r="O50" s="145"/>
    </row>
    <row r="51" spans="10:15" s="20" customFormat="1" ht="15.75" customHeight="1" x14ac:dyDescent="0.15">
      <c r="J51" s="145"/>
      <c r="K51" s="141"/>
      <c r="L51" s="145"/>
      <c r="M51" s="145"/>
      <c r="N51" s="145"/>
      <c r="O51" s="145"/>
    </row>
    <row r="52" spans="10:15" s="20" customFormat="1" ht="15.75" customHeight="1" x14ac:dyDescent="0.15">
      <c r="J52" s="145"/>
      <c r="K52" s="145"/>
      <c r="L52" s="145"/>
      <c r="M52" s="145"/>
      <c r="N52" s="145"/>
      <c r="O52" s="145"/>
    </row>
    <row r="53" spans="10:15" s="20" customFormat="1" ht="15.75" customHeight="1" x14ac:dyDescent="0.15">
      <c r="J53" s="145"/>
      <c r="K53" s="145"/>
      <c r="L53" s="145"/>
      <c r="M53" s="145"/>
      <c r="N53" s="145"/>
      <c r="O53" s="145"/>
    </row>
    <row r="54" spans="10:15" s="20" customFormat="1" ht="15.75" customHeight="1" x14ac:dyDescent="0.15">
      <c r="J54" s="145"/>
      <c r="K54" s="145"/>
      <c r="L54" s="145"/>
      <c r="M54" s="145"/>
      <c r="N54" s="145"/>
      <c r="O54" s="145"/>
    </row>
    <row r="55" spans="10:15" s="20" customFormat="1" ht="15.75" customHeight="1" x14ac:dyDescent="0.15">
      <c r="J55" s="145"/>
      <c r="K55" s="145"/>
      <c r="L55" s="145"/>
      <c r="M55" s="145"/>
      <c r="N55" s="145"/>
      <c r="O55" s="145"/>
    </row>
    <row r="56" spans="10:15" s="20" customFormat="1" ht="15.75" customHeight="1" x14ac:dyDescent="0.15">
      <c r="J56" s="145"/>
      <c r="K56" s="145"/>
      <c r="L56" s="145"/>
      <c r="M56" s="145"/>
      <c r="N56" s="145"/>
      <c r="O56" s="145"/>
    </row>
    <row r="57" spans="10:15" s="20" customFormat="1" ht="15.75" customHeight="1" x14ac:dyDescent="0.15">
      <c r="J57" s="145"/>
      <c r="K57" s="145"/>
      <c r="L57" s="145"/>
      <c r="M57" s="145"/>
      <c r="N57" s="145"/>
      <c r="O57" s="145"/>
    </row>
    <row r="58" spans="10:15" s="20" customFormat="1" ht="15.75" customHeight="1" x14ac:dyDescent="0.15">
      <c r="J58" s="145"/>
      <c r="K58" s="145"/>
      <c r="L58" s="145"/>
      <c r="M58" s="145"/>
      <c r="N58" s="145"/>
      <c r="O58" s="145"/>
    </row>
    <row r="59" spans="10:15" s="20" customFormat="1" ht="15.75" customHeight="1" x14ac:dyDescent="0.15">
      <c r="J59" s="145"/>
      <c r="K59" s="145"/>
      <c r="L59" s="145"/>
      <c r="M59" s="145"/>
      <c r="N59" s="145"/>
      <c r="O59" s="145"/>
    </row>
    <row r="60" spans="10:15" s="20" customFormat="1" ht="15.75" customHeight="1" x14ac:dyDescent="0.15">
      <c r="J60" s="145"/>
      <c r="K60" s="145"/>
      <c r="L60" s="145"/>
      <c r="M60" s="145"/>
      <c r="N60" s="145"/>
      <c r="O60" s="145"/>
    </row>
    <row r="61" spans="10:15" s="20" customFormat="1" ht="15.75" customHeight="1" x14ac:dyDescent="0.15">
      <c r="J61" s="145"/>
      <c r="K61" s="145"/>
      <c r="L61" s="145"/>
      <c r="M61" s="145"/>
      <c r="N61" s="145"/>
      <c r="O61" s="145"/>
    </row>
    <row r="62" spans="10:15" s="20" customFormat="1" ht="15.75" customHeight="1" x14ac:dyDescent="0.15">
      <c r="J62" s="145"/>
      <c r="K62" s="145"/>
      <c r="L62" s="145"/>
      <c r="M62" s="145"/>
      <c r="N62" s="145"/>
      <c r="O62" s="145"/>
    </row>
    <row r="63" spans="10:15" s="20" customFormat="1" ht="15.75" customHeight="1" x14ac:dyDescent="0.15">
      <c r="J63" s="145"/>
      <c r="K63" s="145"/>
      <c r="L63" s="145"/>
      <c r="M63" s="145"/>
      <c r="N63" s="145"/>
      <c r="O63" s="145"/>
    </row>
    <row r="64" spans="10:15" s="20" customFormat="1" ht="15.75" customHeight="1" x14ac:dyDescent="0.15">
      <c r="J64" s="145"/>
      <c r="K64" s="145"/>
      <c r="L64" s="145"/>
      <c r="M64" s="145"/>
      <c r="N64" s="145"/>
      <c r="O64" s="145"/>
    </row>
    <row r="65" spans="10:15" s="20" customFormat="1" ht="15.75" customHeight="1" x14ac:dyDescent="0.15">
      <c r="J65" s="145"/>
      <c r="K65" s="145"/>
      <c r="L65" s="145"/>
      <c r="M65" s="145"/>
      <c r="N65" s="145"/>
      <c r="O65" s="145"/>
    </row>
    <row r="66" spans="10:15" s="20" customFormat="1" ht="15.75" customHeight="1" x14ac:dyDescent="0.15">
      <c r="J66" s="145"/>
      <c r="K66" s="145"/>
      <c r="L66" s="145"/>
      <c r="M66" s="145"/>
      <c r="N66" s="145"/>
      <c r="O66" s="145"/>
    </row>
    <row r="67" spans="10:15" s="20" customFormat="1" ht="15.75" customHeight="1" x14ac:dyDescent="0.15">
      <c r="J67" s="145"/>
      <c r="K67" s="145"/>
      <c r="L67" s="145"/>
      <c r="M67" s="145"/>
      <c r="N67" s="145"/>
      <c r="O67" s="145"/>
    </row>
    <row r="68" spans="10:15" s="20" customFormat="1" ht="15.75" customHeight="1" x14ac:dyDescent="0.15">
      <c r="J68" s="145"/>
      <c r="K68" s="145"/>
      <c r="L68" s="145"/>
      <c r="M68" s="145"/>
      <c r="N68" s="145"/>
      <c r="O68" s="145"/>
    </row>
    <row r="69" spans="10:15" s="20" customFormat="1" ht="15.75" customHeight="1" x14ac:dyDescent="0.15">
      <c r="J69" s="145"/>
      <c r="K69" s="145"/>
      <c r="L69" s="145"/>
      <c r="M69" s="145"/>
      <c r="N69" s="145"/>
      <c r="O69" s="145"/>
    </row>
    <row r="70" spans="10:15" s="20" customFormat="1" ht="15.75" customHeight="1" x14ac:dyDescent="0.15">
      <c r="J70" s="145"/>
      <c r="K70" s="145"/>
      <c r="L70" s="145"/>
      <c r="M70" s="145"/>
      <c r="N70" s="145"/>
      <c r="O70" s="145"/>
    </row>
    <row r="71" spans="10:15" s="20" customFormat="1" ht="15.75" customHeight="1" x14ac:dyDescent="0.15">
      <c r="J71" s="145"/>
      <c r="K71" s="145"/>
      <c r="L71" s="145"/>
      <c r="M71" s="145"/>
      <c r="N71" s="145"/>
      <c r="O71" s="145"/>
    </row>
    <row r="72" spans="10:15" s="20" customFormat="1" ht="15.75" customHeight="1" x14ac:dyDescent="0.15">
      <c r="J72" s="145"/>
      <c r="K72" s="145"/>
      <c r="L72" s="145"/>
      <c r="M72" s="145"/>
      <c r="N72" s="145"/>
      <c r="O72" s="145"/>
    </row>
    <row r="73" spans="10:15" s="20" customFormat="1" ht="15.75" customHeight="1" x14ac:dyDescent="0.15">
      <c r="J73" s="145"/>
      <c r="K73" s="145"/>
      <c r="L73" s="145"/>
      <c r="M73" s="145"/>
      <c r="N73" s="145"/>
      <c r="O73" s="145"/>
    </row>
    <row r="74" spans="10:15" s="20" customFormat="1" ht="15.75" customHeight="1" x14ac:dyDescent="0.15">
      <c r="J74" s="145"/>
      <c r="K74" s="145"/>
      <c r="L74" s="145"/>
      <c r="M74" s="145"/>
      <c r="N74" s="145"/>
      <c r="O74" s="145"/>
    </row>
    <row r="75" spans="10:15" s="20" customFormat="1" ht="15.75" customHeight="1" x14ac:dyDescent="0.15">
      <c r="J75" s="145"/>
      <c r="K75" s="145"/>
      <c r="L75" s="145"/>
      <c r="M75" s="145"/>
      <c r="N75" s="145"/>
      <c r="O75" s="145"/>
    </row>
    <row r="76" spans="10:15" s="20" customFormat="1" ht="15.75" customHeight="1" x14ac:dyDescent="0.15">
      <c r="J76" s="145"/>
      <c r="K76" s="145"/>
      <c r="L76" s="145"/>
      <c r="M76" s="145"/>
      <c r="N76" s="145"/>
      <c r="O76" s="145"/>
    </row>
    <row r="77" spans="10:15" s="20" customFormat="1" ht="15.75" customHeight="1" x14ac:dyDescent="0.15">
      <c r="J77" s="145"/>
      <c r="K77" s="145"/>
      <c r="L77" s="145"/>
      <c r="M77" s="145"/>
      <c r="N77" s="145"/>
      <c r="O77" s="145"/>
    </row>
    <row r="78" spans="10:15" s="20" customFormat="1" ht="15.75" customHeight="1" x14ac:dyDescent="0.15">
      <c r="J78" s="145"/>
      <c r="K78" s="145"/>
      <c r="L78" s="145"/>
      <c r="M78" s="145"/>
      <c r="N78" s="145"/>
      <c r="O78" s="145"/>
    </row>
    <row r="79" spans="10:15" s="20" customFormat="1" ht="15.75" customHeight="1" x14ac:dyDescent="0.15">
      <c r="J79" s="145"/>
      <c r="K79" s="145"/>
      <c r="L79" s="145"/>
      <c r="M79" s="145"/>
      <c r="N79" s="145"/>
      <c r="O79" s="145"/>
    </row>
    <row r="80" spans="10:15" s="20" customFormat="1" ht="15.75" customHeight="1" x14ac:dyDescent="0.15">
      <c r="J80" s="145"/>
      <c r="K80" s="145"/>
      <c r="L80" s="145"/>
      <c r="M80" s="145"/>
      <c r="N80" s="145"/>
      <c r="O80" s="145"/>
    </row>
    <row r="81" spans="10:15" s="20" customFormat="1" ht="15.75" customHeight="1" x14ac:dyDescent="0.15">
      <c r="J81" s="145"/>
      <c r="K81" s="145"/>
      <c r="L81" s="145"/>
      <c r="M81" s="145"/>
      <c r="N81" s="145"/>
      <c r="O81" s="145"/>
    </row>
    <row r="82" spans="10:15" s="20" customFormat="1" ht="15.75" customHeight="1" x14ac:dyDescent="0.15">
      <c r="J82" s="145"/>
      <c r="K82" s="145"/>
      <c r="L82" s="145"/>
      <c r="M82" s="145"/>
      <c r="N82" s="145"/>
      <c r="O82" s="145"/>
    </row>
    <row r="83" spans="10:15" ht="15.75" customHeight="1" x14ac:dyDescent="0.15">
      <c r="J83" s="145"/>
      <c r="K83" s="145"/>
      <c r="L83" s="145"/>
      <c r="M83" s="145"/>
      <c r="N83" s="145"/>
      <c r="O83" s="145"/>
    </row>
  </sheetData>
  <mergeCells count="58">
    <mergeCell ref="A21:C21"/>
    <mergeCell ref="J21:L21"/>
    <mergeCell ref="A2:H2"/>
    <mergeCell ref="J2:O2"/>
    <mergeCell ref="A3:H3"/>
    <mergeCell ref="J3:O3"/>
    <mergeCell ref="A4:C4"/>
    <mergeCell ref="J4:L4"/>
    <mergeCell ref="A5:A17"/>
    <mergeCell ref="J5:J17"/>
    <mergeCell ref="B13:B14"/>
    <mergeCell ref="B18:B20"/>
    <mergeCell ref="K18:K20"/>
    <mergeCell ref="A22:A24"/>
    <mergeCell ref="B22:C22"/>
    <mergeCell ref="J22:J24"/>
    <mergeCell ref="K22:L22"/>
    <mergeCell ref="B23:C23"/>
    <mergeCell ref="K23:L23"/>
    <mergeCell ref="B24:C24"/>
    <mergeCell ref="K24:L24"/>
    <mergeCell ref="B25:C25"/>
    <mergeCell ref="K25:L25"/>
    <mergeCell ref="A26:C26"/>
    <mergeCell ref="J26:L26"/>
    <mergeCell ref="A27:A28"/>
    <mergeCell ref="B27:C27"/>
    <mergeCell ref="J27:J28"/>
    <mergeCell ref="K27:L27"/>
    <mergeCell ref="B28:C28"/>
    <mergeCell ref="K28:L28"/>
    <mergeCell ref="A29:C29"/>
    <mergeCell ref="J29:L29"/>
    <mergeCell ref="A30:C30"/>
    <mergeCell ref="J30:L30"/>
    <mergeCell ref="A31:D31"/>
    <mergeCell ref="F31:I31"/>
    <mergeCell ref="J31:N31"/>
    <mergeCell ref="J32:M32"/>
    <mergeCell ref="A35:A39"/>
    <mergeCell ref="B35:C35"/>
    <mergeCell ref="J35:J39"/>
    <mergeCell ref="K35:L35"/>
    <mergeCell ref="B36:C36"/>
    <mergeCell ref="K36:L36"/>
    <mergeCell ref="B39:C39"/>
    <mergeCell ref="K39:L39"/>
    <mergeCell ref="A40:C40"/>
    <mergeCell ref="J40:L40"/>
    <mergeCell ref="B37:C37"/>
    <mergeCell ref="K37:L37"/>
    <mergeCell ref="B38:C38"/>
    <mergeCell ref="K38:L38"/>
    <mergeCell ref="A42:C42"/>
    <mergeCell ref="J42:L42"/>
    <mergeCell ref="A45:C45"/>
    <mergeCell ref="J45:L45"/>
    <mergeCell ref="A46:D46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12월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Seungyoon Ryu</dc:creator>
  <cp:lastModifiedBy>Jeong, Kenny (SEL-WSW)</cp:lastModifiedBy>
  <dcterms:created xsi:type="dcterms:W3CDTF">2019-01-02T04:30:52Z</dcterms:created>
  <dcterms:modified xsi:type="dcterms:W3CDTF">2019-01-02T05:08:13Z</dcterms:modified>
</cp:coreProperties>
</file>