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7\GMK 월별 판매실적 Table\"/>
    </mc:Choice>
  </mc:AlternateContent>
  <bookViews>
    <workbookView xWindow="0" yWindow="0" windowWidth="23040" windowHeight="8976"/>
  </bookViews>
  <sheets>
    <sheet name="1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D38" i="1"/>
  <c r="G38" i="1" s="1"/>
  <c r="H37" i="1"/>
  <c r="G37" i="1"/>
  <c r="H36" i="1"/>
  <c r="G36" i="1"/>
  <c r="H35" i="1"/>
  <c r="G35" i="1"/>
  <c r="H34" i="1"/>
  <c r="G34" i="1"/>
  <c r="H33" i="1"/>
  <c r="G33" i="1"/>
  <c r="D27" i="1"/>
  <c r="H27" i="1" s="1"/>
  <c r="H26" i="1"/>
  <c r="G26" i="1"/>
  <c r="H25" i="1"/>
  <c r="G25" i="1"/>
  <c r="D24" i="1"/>
  <c r="G24" i="1" s="1"/>
  <c r="H23" i="1"/>
  <c r="G23" i="1"/>
  <c r="H22" i="1"/>
  <c r="G22" i="1"/>
  <c r="H21" i="1"/>
  <c r="G21" i="1"/>
  <c r="D19" i="1"/>
  <c r="H17" i="1"/>
  <c r="D17" i="1"/>
  <c r="G17" i="1" s="1"/>
  <c r="H16" i="1"/>
  <c r="G16" i="1"/>
  <c r="D15" i="1"/>
  <c r="G15" i="1" s="1"/>
  <c r="H14" i="1"/>
  <c r="G14" i="1"/>
  <c r="H13" i="1"/>
  <c r="G13" i="1"/>
  <c r="D12" i="1"/>
  <c r="H12" i="1" s="1"/>
  <c r="H11" i="1"/>
  <c r="G11" i="1"/>
  <c r="D10" i="1"/>
  <c r="G10" i="1" s="1"/>
  <c r="H9" i="1"/>
  <c r="G9" i="1"/>
  <c r="D8" i="1"/>
  <c r="H8" i="1" s="1"/>
  <c r="H7" i="1"/>
  <c r="G7" i="1"/>
  <c r="D6" i="1"/>
  <c r="H6" i="1" s="1"/>
  <c r="H5" i="1"/>
  <c r="G5" i="1"/>
  <c r="H10" i="1" l="1"/>
  <c r="G12" i="1"/>
  <c r="G27" i="1"/>
  <c r="D20" i="1"/>
  <c r="H20" i="1" s="1"/>
  <c r="H15" i="1"/>
  <c r="G6" i="1"/>
  <c r="G8" i="1"/>
  <c r="H24" i="1"/>
  <c r="D28" i="1" l="1"/>
  <c r="H28" i="1" s="1"/>
  <c r="G20" i="1"/>
  <c r="D40" i="1" l="1"/>
  <c r="G40" i="1" s="1"/>
  <c r="G28" i="1"/>
  <c r="H40" i="1" l="1"/>
</calcChain>
</file>

<file path=xl/sharedStrings.xml><?xml version="1.0" encoding="utf-8"?>
<sst xmlns="http://schemas.openxmlformats.org/spreadsheetml/2006/main" count="57" uniqueCount="48">
  <si>
    <t>한국지엠 2017년 1월 판매실적</t>
    <phoneticPr fontId="3" type="noConversion"/>
  </si>
  <si>
    <t>내수</t>
    <phoneticPr fontId="3" type="noConversion"/>
  </si>
  <si>
    <t>구  분</t>
    <phoneticPr fontId="3" type="noConversion"/>
  </si>
  <si>
    <t>'17. 1.</t>
    <phoneticPr fontId="6" type="noConversion"/>
  </si>
  <si>
    <t>'16. 12.</t>
    <phoneticPr fontId="6" type="noConversion"/>
  </si>
  <si>
    <t>'16. 1.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</si>
  <si>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</si>
  <si>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</si>
  <si>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</si>
  <si>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</si>
  <si>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</si>
  <si>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</si>
  <si>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</si>
  <si>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</si>
  <si>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</si>
  <si>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</si>
  <si>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</si>
  <si>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</si>
  <si>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준대형</t>
  </si>
  <si>
    <t>알페온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</si>
  <si>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</si>
  <si>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</si>
  <si>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</si>
  <si>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</si>
  <si>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</si>
  <si>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</si>
  <si>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</si>
  <si>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</si>
  <si>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</si>
  <si>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</si>
  <si>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</si>
  <si>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</si>
  <si>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</si>
  <si>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</si>
  <si>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</si>
  <si>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</si>
  <si>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</si>
  <si>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</si>
  <si>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</si>
  <si>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</si>
  <si>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</si>
  <si>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</si>
  <si>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</si>
  <si>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</si>
  <si>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</si>
  <si>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</si>
  <si>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* 2017년 1월 내수판매 실적에 단종차량 9대 포함</t>
    <phoneticPr fontId="3" type="noConversion"/>
  </si>
  <si>
    <t>* 2016년 1월 내수판매 실적에 단종차량 46대 포함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</si>
</sst>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7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17" xfId="1" quotePrefix="1" applyFont="1" applyFill="1" applyBorder="1" applyAlignment="1">
      <alignment horizontal="right" vertical="center"/>
    </xf>
    <xf numFmtId="41" fontId="5" fillId="0" borderId="18" xfId="1" quotePrefix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applyFont="1" applyFill="1" applyBorder="1" applyAlignment="1">
      <alignment vertical="center"/>
    </xf>
    <xf numFmtId="41" fontId="7" fillId="0" borderId="19" xfId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5" fillId="0" borderId="17" xfId="1" applyFont="1" applyFill="1" applyBorder="1" applyAlignment="1">
      <alignment vertical="center"/>
    </xf>
    <xf numFmtId="41" fontId="5" fillId="0" borderId="18" xfId="1" applyFont="1" applyFill="1" applyBorder="1" applyAlignment="1">
      <alignment vertical="center"/>
    </xf>
    <xf numFmtId="41" fontId="8" fillId="0" borderId="19" xfId="1" applyFont="1" applyFill="1" applyBorder="1" applyAlignment="1">
      <alignment vertical="center"/>
    </xf>
    <xf numFmtId="41" fontId="2" fillId="0" borderId="0" xfId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right" vertical="center"/>
    </xf>
    <xf numFmtId="41" fontId="2" fillId="0" borderId="17" xfId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41" fontId="5" fillId="4" borderId="17" xfId="1" applyFont="1" applyFill="1" applyBorder="1" applyAlignment="1">
      <alignment vertical="center"/>
    </xf>
    <xf numFmtId="41" fontId="5" fillId="4" borderId="18" xfId="1" applyFont="1" applyFill="1" applyBorder="1" applyAlignment="1">
      <alignment vertical="center"/>
    </xf>
    <xf numFmtId="41" fontId="8" fillId="5" borderId="19" xfId="1" applyFont="1" applyFill="1" applyBorder="1" applyAlignment="1">
      <alignment vertical="center"/>
    </xf>
    <xf numFmtId="176" fontId="5" fillId="4" borderId="20" xfId="0" applyNumberFormat="1" applyFont="1" applyFill="1" applyBorder="1" applyAlignment="1">
      <alignment horizontal="right" vertical="center"/>
    </xf>
    <xf numFmtId="176" fontId="5" fillId="4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1" fontId="2" fillId="0" borderId="33" xfId="1" applyFont="1" applyFill="1" applyBorder="1" applyAlignment="1">
      <alignment vertical="center"/>
    </xf>
    <xf numFmtId="41" fontId="2" fillId="0" borderId="29" xfId="1" applyFont="1" applyFill="1" applyBorder="1" applyAlignment="1">
      <alignment vertical="center"/>
    </xf>
    <xf numFmtId="41" fontId="5" fillId="4" borderId="32" xfId="1" applyFont="1" applyFill="1" applyBorder="1" applyAlignment="1">
      <alignment vertical="center"/>
    </xf>
    <xf numFmtId="41" fontId="5" fillId="4" borderId="36" xfId="1" applyFont="1" applyFill="1" applyBorder="1" applyAlignment="1">
      <alignment vertical="center"/>
    </xf>
    <xf numFmtId="41" fontId="8" fillId="5" borderId="37" xfId="1" applyFont="1" applyFill="1" applyBorder="1" applyAlignment="1">
      <alignment vertical="center"/>
    </xf>
    <xf numFmtId="176" fontId="5" fillId="4" borderId="22" xfId="0" applyNumberFormat="1" applyFont="1" applyFill="1" applyBorder="1" applyAlignment="1">
      <alignment horizontal="right" vertical="center"/>
    </xf>
    <xf numFmtId="176" fontId="5" fillId="4" borderId="38" xfId="0" applyNumberFormat="1" applyFont="1" applyFill="1" applyBorder="1" applyAlignment="1">
      <alignment horizontal="right" vertical="center"/>
    </xf>
    <xf numFmtId="41" fontId="5" fillId="6" borderId="6" xfId="1" applyFont="1" applyFill="1" applyBorder="1" applyAlignment="1">
      <alignment vertical="center"/>
    </xf>
    <xf numFmtId="176" fontId="5" fillId="6" borderId="6" xfId="0" applyNumberFormat="1" applyFont="1" applyFill="1" applyBorder="1" applyAlignment="1">
      <alignment horizontal="right" vertical="center"/>
    </xf>
    <xf numFmtId="176" fontId="5" fillId="6" borderId="4" xfId="0" applyNumberFormat="1" applyFont="1" applyFill="1" applyBorder="1" applyAlignment="1">
      <alignment horizontal="right" vertical="center"/>
    </xf>
    <xf numFmtId="41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7" fillId="0" borderId="39" xfId="1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7" fillId="0" borderId="20" xfId="1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7" fontId="2" fillId="0" borderId="36" xfId="1" applyNumberFormat="1" applyFont="1" applyFill="1" applyBorder="1" applyAlignment="1">
      <alignment vertical="center"/>
    </xf>
    <xf numFmtId="177" fontId="7" fillId="0" borderId="43" xfId="1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5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vertical="center"/>
    </xf>
    <xf numFmtId="176" fontId="5" fillId="0" borderId="1" xfId="0" quotePrefix="1" applyNumberFormat="1" applyFont="1" applyFill="1" applyBorder="1" applyAlignment="1">
      <alignment horizontal="right" vertical="center"/>
    </xf>
    <xf numFmtId="41" fontId="5" fillId="7" borderId="6" xfId="1" quotePrefix="1" applyFont="1" applyFill="1" applyBorder="1" applyAlignment="1">
      <alignment vertical="center"/>
    </xf>
    <xf numFmtId="176" fontId="5" fillId="7" borderId="6" xfId="0" quotePrefix="1" applyNumberFormat="1" applyFont="1" applyFill="1" applyBorder="1" applyAlignment="1">
      <alignment horizontal="right" vertical="center"/>
    </xf>
    <xf numFmtId="176" fontId="5" fillId="7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 x14ac:dyDescent="0.25"/>
  <cols>
    <col min="1" max="1" width="3.19921875" style="1" customWidth="1"/>
    <col min="2" max="2" width="8.09765625" style="1" customWidth="1"/>
    <col min="3" max="3" width="15.39843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6" width="8" style="1" customWidth="1"/>
    <col min="17" max="16384" width="8.8984375" style="1"/>
  </cols>
  <sheetData>
    <row r="1" spans="1:13" ht="5.25" customHeight="1" x14ac:dyDescent="0.25"/>
    <row r="2" spans="1:13" ht="26.1" customHeight="1" x14ac:dyDescent="0.25">
      <c r="A2" s="126" t="s">
        <v>0</v>
      </c>
      <c r="B2" s="126"/>
      <c r="C2" s="126"/>
      <c r="D2" s="126"/>
      <c r="E2" s="126"/>
      <c r="F2" s="126"/>
      <c r="G2" s="126"/>
      <c r="H2" s="126"/>
    </row>
    <row r="3" spans="1:13" ht="19.5" customHeight="1" thickBot="1" x14ac:dyDescent="0.3">
      <c r="A3" s="127" t="s">
        <v>1</v>
      </c>
      <c r="B3" s="127"/>
      <c r="C3" s="127"/>
      <c r="D3" s="127"/>
      <c r="E3" s="127"/>
      <c r="F3" s="127"/>
      <c r="G3" s="127"/>
      <c r="H3" s="127"/>
    </row>
    <row r="4" spans="1:13" s="6" customFormat="1" ht="19.5" customHeight="1" thickBot="1" x14ac:dyDescent="0.3">
      <c r="A4" s="128" t="s">
        <v>2</v>
      </c>
      <c r="B4" s="129"/>
      <c r="C4" s="130"/>
      <c r="D4" s="2" t="s">
        <v>3</v>
      </c>
      <c r="E4" s="3" t="s">
        <v>4</v>
      </c>
      <c r="F4" s="4" t="s">
        <v>5</v>
      </c>
      <c r="G4" s="5" t="s">
        <v>6</v>
      </c>
      <c r="H4" s="5" t="s">
        <v>7</v>
      </c>
    </row>
    <row r="5" spans="1:13" s="14" customFormat="1" ht="19.5" customHeight="1" x14ac:dyDescent="0.25">
      <c r="A5" s="105" t="s">
        <v>8</v>
      </c>
      <c r="B5" s="7" t="s">
        <v>9</v>
      </c>
      <c r="C5" s="8" t="s">
        <v>10</v>
      </c>
      <c r="D5" s="9">
        <v>4328</v>
      </c>
      <c r="E5" s="10">
        <v>7078</v>
      </c>
      <c r="F5" s="11">
        <v>4285</v>
      </c>
      <c r="G5" s="12">
        <f t="shared" ref="G5:G28" si="0">(D5-E5)/E5</f>
        <v>-0.38852783272110764</v>
      </c>
      <c r="H5" s="13">
        <f>(D5-F5)/F5</f>
        <v>1.0035005834305718E-2</v>
      </c>
    </row>
    <row r="6" spans="1:13" s="14" customFormat="1" ht="19.5" customHeight="1" x14ac:dyDescent="0.25">
      <c r="A6" s="106"/>
      <c r="B6" s="15"/>
      <c r="C6" s="16" t="s">
        <v>11</v>
      </c>
      <c r="D6" s="17">
        <f>SUM(D5)</f>
        <v>4328</v>
      </c>
      <c r="E6" s="18">
        <v>7078</v>
      </c>
      <c r="F6" s="19">
        <v>4285</v>
      </c>
      <c r="G6" s="20">
        <f t="shared" si="0"/>
        <v>-0.38852783272110764</v>
      </c>
      <c r="H6" s="21">
        <f t="shared" ref="H6:H14" si="1">(D6-F6)/F6</f>
        <v>1.0035005834305718E-2</v>
      </c>
      <c r="K6" s="22"/>
      <c r="L6" s="22"/>
      <c r="M6" s="22"/>
    </row>
    <row r="7" spans="1:13" s="14" customFormat="1" ht="19.5" customHeight="1" x14ac:dyDescent="0.25">
      <c r="A7" s="106"/>
      <c r="B7" s="23" t="s">
        <v>12</v>
      </c>
      <c r="C7" s="24" t="s">
        <v>13</v>
      </c>
      <c r="D7" s="25">
        <v>133</v>
      </c>
      <c r="E7" s="26">
        <v>199</v>
      </c>
      <c r="F7" s="27">
        <v>74</v>
      </c>
      <c r="G7" s="28">
        <f t="shared" si="0"/>
        <v>-0.33165829145728642</v>
      </c>
      <c r="H7" s="29">
        <f t="shared" si="1"/>
        <v>0.79729729729729726</v>
      </c>
      <c r="K7" s="22"/>
      <c r="L7" s="30"/>
      <c r="M7" s="22"/>
    </row>
    <row r="8" spans="1:13" s="14" customFormat="1" ht="19.5" customHeight="1" x14ac:dyDescent="0.25">
      <c r="A8" s="106"/>
      <c r="B8" s="15"/>
      <c r="C8" s="16" t="s">
        <v>11</v>
      </c>
      <c r="D8" s="31">
        <f>SUM(D7)</f>
        <v>133</v>
      </c>
      <c r="E8" s="32">
        <v>199</v>
      </c>
      <c r="F8" s="33">
        <v>74</v>
      </c>
      <c r="G8" s="20">
        <f t="shared" si="0"/>
        <v>-0.33165829145728642</v>
      </c>
      <c r="H8" s="21">
        <f t="shared" si="1"/>
        <v>0.79729729729729726</v>
      </c>
      <c r="K8" s="22"/>
      <c r="L8" s="34"/>
      <c r="M8" s="22"/>
    </row>
    <row r="9" spans="1:13" s="14" customFormat="1" ht="19.5" customHeight="1" x14ac:dyDescent="0.25">
      <c r="A9" s="106"/>
      <c r="B9" s="35" t="s">
        <v>14</v>
      </c>
      <c r="C9" s="36" t="s">
        <v>15</v>
      </c>
      <c r="D9" s="25">
        <v>229</v>
      </c>
      <c r="E9" s="26">
        <v>1153</v>
      </c>
      <c r="F9" s="27">
        <v>680</v>
      </c>
      <c r="G9" s="28">
        <f t="shared" si="0"/>
        <v>-0.80138768430182139</v>
      </c>
      <c r="H9" s="29">
        <f t="shared" si="1"/>
        <v>-0.66323529411764703</v>
      </c>
      <c r="K9" s="22"/>
      <c r="L9" s="34"/>
      <c r="M9" s="22"/>
    </row>
    <row r="10" spans="1:13" s="14" customFormat="1" ht="19.5" customHeight="1" x14ac:dyDescent="0.25">
      <c r="A10" s="106"/>
      <c r="B10" s="37"/>
      <c r="C10" s="16" t="s">
        <v>11</v>
      </c>
      <c r="D10" s="31">
        <f>SUM(D9)</f>
        <v>229</v>
      </c>
      <c r="E10" s="32">
        <v>1153</v>
      </c>
      <c r="F10" s="33">
        <v>680</v>
      </c>
      <c r="G10" s="20">
        <f t="shared" si="0"/>
        <v>-0.80138768430182139</v>
      </c>
      <c r="H10" s="21">
        <f t="shared" si="1"/>
        <v>-0.66323529411764703</v>
      </c>
      <c r="K10" s="22"/>
      <c r="L10" s="34"/>
      <c r="M10" s="22"/>
    </row>
    <row r="11" spans="1:13" s="14" customFormat="1" ht="19.5" customHeight="1" x14ac:dyDescent="0.25">
      <c r="A11" s="106"/>
      <c r="B11" s="38" t="s">
        <v>16</v>
      </c>
      <c r="C11" s="36" t="s">
        <v>17</v>
      </c>
      <c r="D11" s="25">
        <v>3564</v>
      </c>
      <c r="E11" s="26">
        <v>4154</v>
      </c>
      <c r="F11" s="27">
        <v>523</v>
      </c>
      <c r="G11" s="39">
        <f t="shared" si="0"/>
        <v>-0.14203177660086663</v>
      </c>
      <c r="H11" s="29">
        <f t="shared" si="1"/>
        <v>5.81453154875717</v>
      </c>
      <c r="K11" s="22"/>
      <c r="L11" s="34"/>
      <c r="M11" s="22"/>
    </row>
    <row r="12" spans="1:13" s="14" customFormat="1" ht="19.5" customHeight="1" x14ac:dyDescent="0.25">
      <c r="A12" s="106"/>
      <c r="B12" s="15"/>
      <c r="C12" s="16" t="s">
        <v>11</v>
      </c>
      <c r="D12" s="31">
        <f>SUM(D11)</f>
        <v>3564</v>
      </c>
      <c r="E12" s="32">
        <v>4154</v>
      </c>
      <c r="F12" s="33">
        <v>523</v>
      </c>
      <c r="G12" s="20">
        <f t="shared" si="0"/>
        <v>-0.14203177660086663</v>
      </c>
      <c r="H12" s="21">
        <f t="shared" si="1"/>
        <v>5.81453154875717</v>
      </c>
      <c r="K12" s="22"/>
      <c r="L12" s="34"/>
      <c r="M12" s="22"/>
    </row>
    <row r="13" spans="1:13" s="14" customFormat="1" ht="19.5" hidden="1" customHeight="1" x14ac:dyDescent="0.25">
      <c r="A13" s="106"/>
      <c r="B13" s="131" t="s">
        <v>18</v>
      </c>
      <c r="C13" s="36" t="s">
        <v>19</v>
      </c>
      <c r="D13" s="40">
        <v>4</v>
      </c>
      <c r="E13" s="41">
        <v>7</v>
      </c>
      <c r="F13" s="27">
        <v>21</v>
      </c>
      <c r="G13" s="39">
        <f t="shared" si="0"/>
        <v>-0.42857142857142855</v>
      </c>
      <c r="H13" s="29">
        <f t="shared" si="1"/>
        <v>-0.80952380952380953</v>
      </c>
      <c r="K13" s="22"/>
      <c r="L13" s="22"/>
      <c r="M13" s="22"/>
    </row>
    <row r="14" spans="1:13" s="14" customFormat="1" ht="19.5" customHeight="1" x14ac:dyDescent="0.25">
      <c r="A14" s="106"/>
      <c r="B14" s="132"/>
      <c r="C14" s="36" t="s">
        <v>20</v>
      </c>
      <c r="D14" s="25">
        <v>383</v>
      </c>
      <c r="E14" s="26">
        <v>507</v>
      </c>
      <c r="F14" s="27">
        <v>1551</v>
      </c>
      <c r="G14" s="28">
        <f t="shared" si="0"/>
        <v>-0.24457593688362919</v>
      </c>
      <c r="H14" s="29">
        <f t="shared" si="1"/>
        <v>-0.75306254029658282</v>
      </c>
      <c r="K14" s="22"/>
      <c r="L14" s="22"/>
      <c r="M14" s="22"/>
    </row>
    <row r="15" spans="1:13" s="14" customFormat="1" ht="19.5" customHeight="1" x14ac:dyDescent="0.25">
      <c r="A15" s="106"/>
      <c r="B15" s="15"/>
      <c r="C15" s="16" t="s">
        <v>21</v>
      </c>
      <c r="D15" s="31">
        <f>SUM(D13:D14)</f>
        <v>387</v>
      </c>
      <c r="E15" s="32">
        <v>514</v>
      </c>
      <c r="F15" s="33">
        <v>1572</v>
      </c>
      <c r="G15" s="20">
        <f t="shared" si="0"/>
        <v>-0.24708171206225682</v>
      </c>
      <c r="H15" s="21">
        <f>(D15-F15)/F15</f>
        <v>-0.75381679389312972</v>
      </c>
    </row>
    <row r="16" spans="1:13" s="14" customFormat="1" ht="19.5" customHeight="1" x14ac:dyDescent="0.25">
      <c r="A16" s="106"/>
      <c r="B16" s="42" t="s">
        <v>22</v>
      </c>
      <c r="C16" s="36" t="s">
        <v>23</v>
      </c>
      <c r="D16" s="25">
        <v>60</v>
      </c>
      <c r="E16" s="26">
        <v>62</v>
      </c>
      <c r="F16" s="27">
        <v>3</v>
      </c>
      <c r="G16" s="28">
        <f t="shared" si="0"/>
        <v>-3.2258064516129031E-2</v>
      </c>
      <c r="H16" s="29">
        <f>(D16-F16)/F16</f>
        <v>19</v>
      </c>
    </row>
    <row r="17" spans="1:11" s="14" customFormat="1" ht="19.5" customHeight="1" x14ac:dyDescent="0.25">
      <c r="A17" s="106"/>
      <c r="B17" s="43"/>
      <c r="C17" s="16" t="s">
        <v>11</v>
      </c>
      <c r="D17" s="31">
        <f>SUM(D16)</f>
        <v>60</v>
      </c>
      <c r="E17" s="32">
        <v>62</v>
      </c>
      <c r="F17" s="33">
        <v>3</v>
      </c>
      <c r="G17" s="20">
        <f t="shared" si="0"/>
        <v>-3.2258064516129031E-2</v>
      </c>
      <c r="H17" s="21">
        <f>(D17-F17)/F17</f>
        <v>19</v>
      </c>
    </row>
    <row r="18" spans="1:11" s="14" customFormat="1" ht="19.5" customHeight="1" x14ac:dyDescent="0.25">
      <c r="A18" s="44"/>
      <c r="B18" s="133" t="s">
        <v>24</v>
      </c>
      <c r="C18" s="36" t="s">
        <v>25</v>
      </c>
      <c r="D18" s="45">
        <v>0</v>
      </c>
      <c r="E18" s="46">
        <v>3</v>
      </c>
      <c r="F18" s="47">
        <v>0</v>
      </c>
      <c r="G18" s="28" t="s">
        <v>26</v>
      </c>
      <c r="H18" s="29" t="s">
        <v>26</v>
      </c>
    </row>
    <row r="19" spans="1:11" s="14" customFormat="1" ht="19.5" customHeight="1" x14ac:dyDescent="0.25">
      <c r="A19" s="44"/>
      <c r="B19" s="134"/>
      <c r="C19" s="16" t="s">
        <v>11</v>
      </c>
      <c r="D19" s="17">
        <f>SUM(D18)</f>
        <v>0</v>
      </c>
      <c r="E19" s="18">
        <v>3</v>
      </c>
      <c r="F19" s="48">
        <v>0</v>
      </c>
      <c r="G19" s="20" t="s">
        <v>26</v>
      </c>
      <c r="H19" s="21" t="s">
        <v>26</v>
      </c>
    </row>
    <row r="20" spans="1:11" s="14" customFormat="1" ht="19.5" customHeight="1" x14ac:dyDescent="0.25">
      <c r="A20" s="123" t="s">
        <v>27</v>
      </c>
      <c r="B20" s="124"/>
      <c r="C20" s="125"/>
      <c r="D20" s="49">
        <f>SUM(D18,D17,D15,D12,D10,D8,D6)</f>
        <v>8701</v>
      </c>
      <c r="E20" s="50">
        <v>13163</v>
      </c>
      <c r="F20" s="51">
        <v>7137</v>
      </c>
      <c r="G20" s="52">
        <f t="shared" si="0"/>
        <v>-0.33898047557547673</v>
      </c>
      <c r="H20" s="53">
        <f t="shared" ref="H20:H28" si="2">(D20-F20)/F20</f>
        <v>0.21913969454953061</v>
      </c>
    </row>
    <row r="21" spans="1:11" s="14" customFormat="1" ht="19.5" customHeight="1" x14ac:dyDescent="0.25">
      <c r="A21" s="135" t="s">
        <v>28</v>
      </c>
      <c r="B21" s="111" t="s">
        <v>29</v>
      </c>
      <c r="C21" s="118"/>
      <c r="D21" s="40">
        <v>173</v>
      </c>
      <c r="E21" s="41">
        <v>267</v>
      </c>
      <c r="F21" s="27">
        <v>2</v>
      </c>
      <c r="G21" s="28">
        <f t="shared" si="0"/>
        <v>-0.35205992509363299</v>
      </c>
      <c r="H21" s="29">
        <f t="shared" si="2"/>
        <v>85.5</v>
      </c>
    </row>
    <row r="22" spans="1:11" s="14" customFormat="1" ht="19.5" customHeight="1" x14ac:dyDescent="0.25">
      <c r="A22" s="106"/>
      <c r="B22" s="111" t="s">
        <v>30</v>
      </c>
      <c r="C22" s="118"/>
      <c r="D22" s="25">
        <v>709</v>
      </c>
      <c r="E22" s="26">
        <v>1289</v>
      </c>
      <c r="F22" s="27">
        <v>788</v>
      </c>
      <c r="G22" s="28">
        <f t="shared" si="0"/>
        <v>-0.44996121024049651</v>
      </c>
      <c r="H22" s="29">
        <f t="shared" si="2"/>
        <v>-0.10025380710659898</v>
      </c>
    </row>
    <row r="23" spans="1:11" s="14" customFormat="1" ht="19.5" customHeight="1" x14ac:dyDescent="0.25">
      <c r="A23" s="106"/>
      <c r="B23" s="111" t="s">
        <v>31</v>
      </c>
      <c r="C23" s="118"/>
      <c r="D23" s="25">
        <v>1436</v>
      </c>
      <c r="E23" s="26">
        <v>2603</v>
      </c>
      <c r="F23" s="27">
        <v>548</v>
      </c>
      <c r="G23" s="28">
        <f t="shared" si="0"/>
        <v>-0.4483288513253938</v>
      </c>
      <c r="H23" s="29">
        <f t="shared" si="2"/>
        <v>1.6204379562043796</v>
      </c>
    </row>
    <row r="24" spans="1:11" s="54" customFormat="1" ht="19.5" customHeight="1" x14ac:dyDescent="0.25">
      <c r="A24" s="123" t="s">
        <v>32</v>
      </c>
      <c r="B24" s="124"/>
      <c r="C24" s="125"/>
      <c r="D24" s="49">
        <f>SUM(D21:D23)</f>
        <v>2318</v>
      </c>
      <c r="E24" s="50">
        <v>4159</v>
      </c>
      <c r="F24" s="51">
        <v>1338</v>
      </c>
      <c r="G24" s="52">
        <f t="shared" si="0"/>
        <v>-0.44265448425102188</v>
      </c>
      <c r="H24" s="53">
        <f t="shared" si="2"/>
        <v>0.73243647234678622</v>
      </c>
      <c r="K24" s="55"/>
    </row>
    <row r="25" spans="1:11" s="14" customFormat="1" ht="19.5" customHeight="1" x14ac:dyDescent="0.25">
      <c r="A25" s="115" t="s">
        <v>33</v>
      </c>
      <c r="B25" s="116" t="s">
        <v>34</v>
      </c>
      <c r="C25" s="117"/>
      <c r="D25" s="56">
        <v>322</v>
      </c>
      <c r="E25" s="57">
        <v>483</v>
      </c>
      <c r="F25" s="27">
        <v>413</v>
      </c>
      <c r="G25" s="28">
        <f t="shared" si="0"/>
        <v>-0.33333333333333331</v>
      </c>
      <c r="H25" s="29">
        <f t="shared" si="2"/>
        <v>-0.22033898305084745</v>
      </c>
    </row>
    <row r="26" spans="1:11" s="14" customFormat="1" ht="19.5" customHeight="1" x14ac:dyDescent="0.25">
      <c r="A26" s="106"/>
      <c r="B26" s="111" t="s">
        <v>35</v>
      </c>
      <c r="C26" s="118"/>
      <c r="D26" s="25">
        <v>293</v>
      </c>
      <c r="E26" s="26">
        <v>508</v>
      </c>
      <c r="F26" s="27">
        <v>345</v>
      </c>
      <c r="G26" s="28">
        <f t="shared" si="0"/>
        <v>-0.42322834645669294</v>
      </c>
      <c r="H26" s="29">
        <f t="shared" si="2"/>
        <v>-0.15072463768115943</v>
      </c>
    </row>
    <row r="27" spans="1:11" s="14" customFormat="1" ht="19.5" customHeight="1" thickBot="1" x14ac:dyDescent="0.3">
      <c r="A27" s="119" t="s">
        <v>36</v>
      </c>
      <c r="B27" s="120"/>
      <c r="C27" s="121"/>
      <c r="D27" s="58">
        <f>SUM(D25:D26)</f>
        <v>615</v>
      </c>
      <c r="E27" s="59">
        <v>991</v>
      </c>
      <c r="F27" s="60">
        <v>758</v>
      </c>
      <c r="G27" s="61">
        <f t="shared" si="0"/>
        <v>-0.37941473259334008</v>
      </c>
      <c r="H27" s="62">
        <f t="shared" si="2"/>
        <v>-0.18865435356200527</v>
      </c>
    </row>
    <row r="28" spans="1:11" s="54" customFormat="1" ht="19.2" customHeight="1" thickBot="1" x14ac:dyDescent="0.3">
      <c r="A28" s="100" t="s">
        <v>37</v>
      </c>
      <c r="B28" s="101"/>
      <c r="C28" s="122"/>
      <c r="D28" s="63">
        <f>SUM(D27,D24,D20,9)</f>
        <v>11643</v>
      </c>
      <c r="E28" s="63">
        <v>18313</v>
      </c>
      <c r="F28" s="63">
        <v>9279</v>
      </c>
      <c r="G28" s="64">
        <f t="shared" si="0"/>
        <v>-0.36422213727952818</v>
      </c>
      <c r="H28" s="65">
        <f t="shared" si="2"/>
        <v>0.25476883284836727</v>
      </c>
    </row>
    <row r="29" spans="1:11" s="67" customFormat="1" ht="16.2" customHeight="1" x14ac:dyDescent="0.25">
      <c r="A29" s="114" t="s">
        <v>46</v>
      </c>
      <c r="B29" s="114"/>
      <c r="C29" s="114"/>
      <c r="D29" s="114"/>
      <c r="E29" s="114"/>
      <c r="F29" s="114"/>
      <c r="G29" s="114"/>
      <c r="H29" s="114"/>
      <c r="I29" s="114"/>
    </row>
    <row r="30" spans="1:11" s="67" customFormat="1" ht="16.8" customHeight="1" x14ac:dyDescent="0.25">
      <c r="A30" s="114" t="s">
        <v>47</v>
      </c>
      <c r="B30" s="114"/>
      <c r="C30" s="114"/>
      <c r="D30" s="114"/>
      <c r="E30" s="114"/>
      <c r="F30" s="114"/>
      <c r="G30" s="114"/>
      <c r="H30" s="114"/>
    </row>
    <row r="31" spans="1:11" s="67" customFormat="1" ht="15.75" customHeight="1" x14ac:dyDescent="0.25">
      <c r="A31" s="70"/>
      <c r="B31" s="70"/>
      <c r="C31" s="70"/>
      <c r="D31" s="70"/>
      <c r="E31" s="66"/>
      <c r="F31" s="66"/>
      <c r="G31" s="68"/>
      <c r="H31" s="69"/>
    </row>
    <row r="32" spans="1:11" s="14" customFormat="1" ht="21" customHeight="1" thickBot="1" x14ac:dyDescent="0.3">
      <c r="A32" s="71" t="s">
        <v>38</v>
      </c>
      <c r="B32" s="72"/>
      <c r="C32" s="72"/>
      <c r="D32" s="34"/>
      <c r="E32" s="34"/>
      <c r="F32" s="34"/>
      <c r="G32" s="69"/>
      <c r="H32" s="69"/>
    </row>
    <row r="33" spans="1:15" s="14" customFormat="1" ht="19.5" customHeight="1" x14ac:dyDescent="0.25">
      <c r="A33" s="105" t="s">
        <v>39</v>
      </c>
      <c r="B33" s="108" t="s">
        <v>40</v>
      </c>
      <c r="C33" s="109"/>
      <c r="D33" s="73">
        <v>10543</v>
      </c>
      <c r="E33" s="74">
        <v>8627</v>
      </c>
      <c r="F33" s="75">
        <v>13632</v>
      </c>
      <c r="G33" s="76">
        <f t="shared" ref="G33:G38" si="3">(D33-E33)/E33</f>
        <v>0.22209342761098877</v>
      </c>
      <c r="H33" s="77">
        <f t="shared" ref="H33:H38" si="4">(D33-F33)/F33</f>
        <v>-0.22659917840375587</v>
      </c>
      <c r="J33" s="34"/>
      <c r="K33" s="78"/>
      <c r="L33" s="79"/>
      <c r="M33" s="79"/>
      <c r="O33" s="80"/>
    </row>
    <row r="34" spans="1:15" s="14" customFormat="1" ht="19.5" customHeight="1" x14ac:dyDescent="0.25">
      <c r="A34" s="106"/>
      <c r="B34" s="110" t="s">
        <v>41</v>
      </c>
      <c r="C34" s="111"/>
      <c r="D34" s="81">
        <v>296</v>
      </c>
      <c r="E34" s="82">
        <v>926</v>
      </c>
      <c r="F34" s="83">
        <v>528</v>
      </c>
      <c r="G34" s="84">
        <f t="shared" si="3"/>
        <v>-0.68034557235421167</v>
      </c>
      <c r="H34" s="29">
        <f t="shared" si="4"/>
        <v>-0.43939393939393939</v>
      </c>
      <c r="J34" s="34"/>
      <c r="K34" s="78"/>
      <c r="L34" s="79"/>
      <c r="M34" s="79"/>
      <c r="O34" s="80"/>
    </row>
    <row r="35" spans="1:15" s="14" customFormat="1" ht="19.5" customHeight="1" x14ac:dyDescent="0.25">
      <c r="A35" s="106"/>
      <c r="B35" s="110" t="s">
        <v>42</v>
      </c>
      <c r="C35" s="111"/>
      <c r="D35" s="81">
        <v>508</v>
      </c>
      <c r="E35" s="82">
        <v>315</v>
      </c>
      <c r="F35" s="83">
        <v>1136</v>
      </c>
      <c r="G35" s="84">
        <f t="shared" si="3"/>
        <v>0.61269841269841274</v>
      </c>
      <c r="H35" s="29">
        <f t="shared" si="4"/>
        <v>-0.55281690140845074</v>
      </c>
      <c r="J35" s="34"/>
      <c r="K35" s="78"/>
      <c r="L35" s="79"/>
      <c r="M35" s="79"/>
      <c r="O35" s="80"/>
    </row>
    <row r="36" spans="1:15" s="14" customFormat="1" ht="19.5" customHeight="1" x14ac:dyDescent="0.25">
      <c r="A36" s="106"/>
      <c r="B36" s="110" t="s">
        <v>28</v>
      </c>
      <c r="C36" s="111"/>
      <c r="D36" s="81">
        <v>23252</v>
      </c>
      <c r="E36" s="82">
        <v>25461</v>
      </c>
      <c r="F36" s="83">
        <v>24257</v>
      </c>
      <c r="G36" s="84">
        <f t="shared" si="3"/>
        <v>-8.6760142963748482E-2</v>
      </c>
      <c r="H36" s="29">
        <f t="shared" si="4"/>
        <v>-4.1431339407181432E-2</v>
      </c>
      <c r="J36" s="34"/>
      <c r="K36" s="78"/>
      <c r="L36" s="79"/>
      <c r="M36" s="79"/>
      <c r="O36" s="80"/>
    </row>
    <row r="37" spans="1:15" s="14" customFormat="1" ht="19.5" customHeight="1" thickBot="1" x14ac:dyDescent="0.3">
      <c r="A37" s="107"/>
      <c r="B37" s="112" t="s">
        <v>43</v>
      </c>
      <c r="C37" s="113"/>
      <c r="D37" s="81">
        <v>600</v>
      </c>
      <c r="E37" s="85">
        <v>639</v>
      </c>
      <c r="F37" s="86">
        <v>362</v>
      </c>
      <c r="G37" s="84">
        <f t="shared" si="3"/>
        <v>-6.1032863849765258E-2</v>
      </c>
      <c r="H37" s="87">
        <f t="shared" si="4"/>
        <v>0.65745856353591159</v>
      </c>
      <c r="J37" s="34"/>
      <c r="K37" s="78"/>
      <c r="L37" s="79"/>
      <c r="M37" s="79"/>
      <c r="O37" s="80"/>
    </row>
    <row r="38" spans="1:15" s="14" customFormat="1" ht="19.5" customHeight="1" thickBot="1" x14ac:dyDescent="0.3">
      <c r="A38" s="100" t="s">
        <v>44</v>
      </c>
      <c r="B38" s="101"/>
      <c r="C38" s="101"/>
      <c r="D38" s="63">
        <f>SUM(D33:D37)</f>
        <v>35199</v>
      </c>
      <c r="E38" s="63">
        <v>35968</v>
      </c>
      <c r="F38" s="63">
        <v>39915</v>
      </c>
      <c r="G38" s="88">
        <f t="shared" si="3"/>
        <v>-2.1380115658362991E-2</v>
      </c>
      <c r="H38" s="65">
        <f t="shared" si="4"/>
        <v>-0.1181510710259301</v>
      </c>
      <c r="I38" s="89"/>
      <c r="J38" s="89"/>
      <c r="K38" s="90"/>
      <c r="L38" s="91"/>
      <c r="M38" s="91"/>
      <c r="O38" s="80"/>
    </row>
    <row r="39" spans="1:15" s="22" customFormat="1" ht="19.5" customHeight="1" thickBot="1" x14ac:dyDescent="0.3">
      <c r="A39" s="92"/>
      <c r="B39" s="92"/>
      <c r="C39" s="92"/>
      <c r="D39" s="93"/>
      <c r="E39" s="93"/>
      <c r="F39" s="93"/>
      <c r="G39" s="94"/>
      <c r="H39" s="69"/>
      <c r="K39" s="14"/>
      <c r="L39" s="14"/>
      <c r="M39" s="14"/>
      <c r="N39" s="14"/>
    </row>
    <row r="40" spans="1:15" s="14" customFormat="1" ht="19.5" customHeight="1" thickBot="1" x14ac:dyDescent="0.3">
      <c r="A40" s="102" t="s">
        <v>45</v>
      </c>
      <c r="B40" s="103"/>
      <c r="C40" s="104"/>
      <c r="D40" s="95">
        <f>SUM(D28,D38)</f>
        <v>46842</v>
      </c>
      <c r="E40" s="95">
        <v>54281</v>
      </c>
      <c r="F40" s="95">
        <v>49194</v>
      </c>
      <c r="G40" s="96">
        <f>(D40-E40)/E40</f>
        <v>-0.13704611189919125</v>
      </c>
      <c r="H40" s="97">
        <f>(D40-F40)/F40</f>
        <v>-4.7810708623002802E-2</v>
      </c>
      <c r="L40" s="89"/>
    </row>
    <row r="41" spans="1:15" s="54" customFormat="1" ht="18" customHeight="1" x14ac:dyDescent="0.25">
      <c r="A41" s="98"/>
    </row>
    <row r="42" spans="1:15" s="54" customFormat="1" ht="18" customHeight="1" x14ac:dyDescent="0.25">
      <c r="A42" s="99"/>
      <c r="G42" s="55"/>
    </row>
    <row r="43" spans="1:15" s="54" customFormat="1" ht="18" customHeight="1" x14ac:dyDescent="0.25"/>
    <row r="44" spans="1:15" s="14" customFormat="1" ht="18" customHeight="1" x14ac:dyDescent="0.25"/>
    <row r="45" spans="1:15" s="14" customFormat="1" ht="15.75" customHeight="1" x14ac:dyDescent="0.25"/>
    <row r="46" spans="1:15" s="14" customFormat="1" ht="15.75" customHeight="1" x14ac:dyDescent="0.25"/>
    <row r="47" spans="1:15" s="14" customFormat="1" ht="15.75" customHeight="1" x14ac:dyDescent="0.25"/>
    <row r="48" spans="1:15" s="14" customFormat="1" ht="15.75" customHeight="1" x14ac:dyDescent="0.25"/>
    <row r="49" s="14" customFormat="1" ht="15.75" customHeight="1" x14ac:dyDescent="0.25"/>
    <row r="50" s="14" customFormat="1" ht="15.75" customHeight="1" x14ac:dyDescent="0.25"/>
    <row r="51" s="14" customFormat="1" ht="15.75" customHeight="1" x14ac:dyDescent="0.25"/>
    <row r="52" s="14" customFormat="1" ht="15.75" customHeight="1" x14ac:dyDescent="0.25"/>
    <row r="53" s="14" customFormat="1" ht="15.75" customHeight="1" x14ac:dyDescent="0.25"/>
    <row r="54" s="14" customFormat="1" ht="15.75" customHeight="1" x14ac:dyDescent="0.25"/>
    <row r="55" s="14" customFormat="1" ht="15.75" customHeight="1" x14ac:dyDescent="0.25"/>
    <row r="56" s="14" customFormat="1" ht="15.75" customHeight="1" x14ac:dyDescent="0.25"/>
    <row r="57" s="14" customFormat="1" ht="15.75" customHeight="1" x14ac:dyDescent="0.25"/>
    <row r="58" s="14" customFormat="1" ht="15.75" customHeight="1" x14ac:dyDescent="0.25"/>
    <row r="59" s="14" customFormat="1" ht="15.75" customHeight="1" x14ac:dyDescent="0.25"/>
    <row r="60" s="14" customFormat="1" ht="15.75" customHeight="1" x14ac:dyDescent="0.25"/>
    <row r="61" s="14" customFormat="1" ht="15.75" customHeight="1" x14ac:dyDescent="0.25"/>
    <row r="62" s="14" customFormat="1" ht="15.75" customHeight="1" x14ac:dyDescent="0.25"/>
    <row r="63" s="14" customFormat="1" ht="15.75" customHeight="1" x14ac:dyDescent="0.25"/>
    <row r="64" s="14" customFormat="1" ht="15.75" customHeight="1" x14ac:dyDescent="0.25"/>
    <row r="65" s="14" customFormat="1" ht="15.75" customHeight="1" x14ac:dyDescent="0.25"/>
    <row r="66" s="14" customFormat="1" ht="15.75" customHeight="1" x14ac:dyDescent="0.25"/>
    <row r="67" s="14" customFormat="1" ht="15.75" customHeight="1" x14ac:dyDescent="0.25"/>
    <row r="68" s="14" customFormat="1" ht="15.75" customHeight="1" x14ac:dyDescent="0.25"/>
    <row r="69" s="14" customFormat="1" ht="15.75" customHeight="1" x14ac:dyDescent="0.25"/>
    <row r="70" s="14" customFormat="1" ht="15.75" customHeight="1" x14ac:dyDescent="0.25"/>
    <row r="71" s="14" customFormat="1" ht="15.75" customHeight="1" x14ac:dyDescent="0.25"/>
    <row r="72" s="14" customFormat="1" ht="15.75" customHeight="1" x14ac:dyDescent="0.25"/>
    <row r="73" s="14" customFormat="1" ht="15.75" customHeight="1" x14ac:dyDescent="0.25"/>
    <row r="74" s="14" customFormat="1" ht="15.75" customHeight="1" x14ac:dyDescent="0.25"/>
    <row r="75" s="14" customFormat="1" ht="15.75" customHeight="1" x14ac:dyDescent="0.25"/>
    <row r="76" s="14" customFormat="1" ht="15.75" customHeight="1" x14ac:dyDescent="0.25"/>
  </sheetData>
  <mergeCells count="27">
    <mergeCell ref="A24:C24"/>
    <mergeCell ref="A2:H2"/>
    <mergeCell ref="A3:H3"/>
    <mergeCell ref="A4:C4"/>
    <mergeCell ref="A5:A17"/>
    <mergeCell ref="B13:B14"/>
    <mergeCell ref="B18:B19"/>
    <mergeCell ref="A20:C20"/>
    <mergeCell ref="A21:A23"/>
    <mergeCell ref="B21:C21"/>
    <mergeCell ref="B22:C22"/>
    <mergeCell ref="B23:C23"/>
    <mergeCell ref="A29:I29"/>
    <mergeCell ref="A30:H30"/>
    <mergeCell ref="A25:A26"/>
    <mergeCell ref="B25:C25"/>
    <mergeCell ref="B26:C26"/>
    <mergeCell ref="A27:C27"/>
    <mergeCell ref="A28:C28"/>
    <mergeCell ref="A38:C38"/>
    <mergeCell ref="A40:C40"/>
    <mergeCell ref="A33:A37"/>
    <mergeCell ref="B33:C33"/>
    <mergeCell ref="B34:C34"/>
    <mergeCell ref="B35:C35"/>
    <mergeCell ref="B36:C36"/>
    <mergeCell ref="B37:C37"/>
  </mergeCells>
  <phoneticPr fontId="3" type="noConversion"/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2017-02-01T02:31:12Z</dcterms:created>
  <dcterms:modified xsi:type="dcterms:W3CDTF">2017-02-01T03:18:21Z</dcterms:modified>
</cp:coreProperties>
</file>